
<file path=[Content_Types].xml><?xml version="1.0" encoding="utf-8"?>
<ns0:Types xmlns:ns0="http://schemas.openxmlformats.org/package/2006/content-types">
  <ns0:Default Extension="bin" ContentType="application/vnd.openxmlformats-officedocument.spreadsheetml.printerSettings"/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worksheets/sheet1.xml" ContentType="application/vnd.openxmlformats-officedocument.spreadsheetml.worksheet+xml"/>
  <ns0:Override PartName="/xl/theme/theme1.xml" ContentType="application/vnd.openxmlformats-officedocument.theme+xml"/>
  <ns0:Override PartName="/xl/styles.xml" ContentType="application/vnd.openxmlformats-officedocument.spreadsheetml.styles+xml"/>
  <ns0:Override PartName="/xl/sharedStrings.xml" ContentType="application/vnd.openxmlformats-officedocument.spreadsheetml.sharedStrings+xml"/>
  <ns0:Override PartName="/xl/drawings/drawing1.xml" ContentType="application/vnd.openxmlformats-officedocument.drawing+xml"/>
  <ns0:Override PartName="/docProps/core.xml" ContentType="application/vnd.openxmlformats-package.core-properties+xml"/>
  <ns0:Override PartName="/docProps/app.xml" ContentType="application/vnd.openxmlformats-officedocument.extended-properties+xml"/>
</ns0: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fileVersion appName="xl" lastEdited="5" lowestEdited="5" rupBuild="9303"/>
  <ns0:workbookPr defaultThemeVersion="124226"/>
  <ns0:bookViews>
    <ns0:workbookView xWindow="7065" yWindow="165" windowWidth="6960" windowHeight="11955" tabRatio="727"/>
  </ns0:bookViews>
  <ns0:sheets>
    <ns0:sheet name="Table 3" sheetId="3" ns1:id="rId1"/>
  </ns0:sheets>
  <ns0:definedNames>
    <ns0:definedName name="_xlnm.Print_Titles" localSheetId="0">'Table 3'!$8:$8</ns0:definedName>
    <ns0:definedName name="_xlnm.Print_Area" localSheetId="0">'Table 3'!$A$1:$R$467</ns0:definedName>
  </ns0:definedNames>
  <ns0:calcPr calcId="145621" iterate="1" calcMode="auto" fullCalcOnLoad="1" forceFullCalc="1"/>
</ns0:workbook>
</file>

<file path=xl/sharedStrings.xml><?xml version="1.0" encoding="utf-8"?>
<sst xmlns="http://schemas.openxmlformats.org/spreadsheetml/2006/main" count="1613" uniqueCount="557">
  <si>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</si>
  <si>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</si>
  <si>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</si>
  <si>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</si>
  <si>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</si>
  <si>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</si>
  <si>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</si>
  <si>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</si>
  <si>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</si>
  <si>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</si>
  <si>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</si>
  <si>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</si>
  <si>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</si>
  <si>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</si>
  <si>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</si>
  <si>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</si>
  <si>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Раздел 1. Демонтаж</t>
  </si>
  <si>
    <t>Демонтаж оконных и дверных блоков</t>
  </si>
  <si>
    <t>6.56-38-3</t>
  </si>
  <si>
    <t>100 М2</t>
  </si>
  <si>
    <t>6.56-38-1</t>
  </si>
  <si>
    <t>РАЗБОРКА ДЕРЕВЯННЫХ ЗАПОЛНЕНИЙ ПРОЕМОВ ОКОННЫХ С ПОДОКОННЫМИ ДОСКАМИ</t>
  </si>
  <si>
    <t>6.58-4-1</t>
  </si>
  <si>
    <t>РАЗБОРКА ПОЯСКОВ, САНДРИКОВ, ЖЕЛОБОВ, ОТЛИВОВ, СВЕСОВ И Т.П. ИЗ ЛИСТОВОЙ СТАЛИ</t>
  </si>
  <si>
    <t>100 М</t>
  </si>
  <si>
    <t>Демонтаж перегородок</t>
  </si>
  <si>
    <t>6.55-3-1</t>
  </si>
  <si>
    <t>РАЗБОРКА КИРПИЧНЫХ ПЕРЕГОРОДОК</t>
  </si>
  <si>
    <t>1 М3 КЛАДКИ</t>
  </si>
  <si>
    <t>6.55-2-2</t>
  </si>
  <si>
    <t>РАЗБОРКА ПЕРЕГОРОДОК ИЗ ГИПСОВЫХ, ШЛАКОБЕТОННЫХ, ФИБРОЛИТОВЫХ ПЛИТ</t>
  </si>
  <si>
    <t>Демонтаж отделки стен</t>
  </si>
  <si>
    <t>6.61-33-1</t>
  </si>
  <si>
    <t>СНЯТИЕ СУХОЙ ШТУКАТУРКИ</t>
  </si>
  <si>
    <t>6.63-7-5</t>
  </si>
  <si>
    <t>РАЗБОРКА ОБЛИЦОВКИ СТЕН ИЗ КЕРАМИЧЕСКИХ ГЛАЗУРОВАННЫХ ПЛИТОК</t>
  </si>
  <si>
    <t>100 М2 ОБЛИЦОВКИ</t>
  </si>
  <si>
    <t>6.62-31-1</t>
  </si>
  <si>
    <t>РАСЧИСТКА ПОВЕРХНОСТЕЙ ОТ СТАРЫХ ПОКРАСОК (ШПАТЕЛЕМ, ЩЕТКАМИ И Т.Д.)</t>
  </si>
  <si>
    <t>1 М2 ПОВЕРХНОСТИ</t>
  </si>
  <si>
    <t>Демонтаж отделки потолков</t>
  </si>
  <si>
    <t>6.54-1-6</t>
  </si>
  <si>
    <t>РАЗБОРКА ПОДВЕСНЫХ ПОТОЛКОВ ИЗ ПЛИТ "АКМИГРАН"</t>
  </si>
  <si>
    <t>Демонтаж покрытий полов</t>
  </si>
  <si>
    <t>6.57-3-1</t>
  </si>
  <si>
    <t>РАЗБОРКА ДЕРЕВЯННЫХ ПЛИНТУСОВ</t>
  </si>
  <si>
    <t>100 М ПЛИНТУСОВ</t>
  </si>
  <si>
    <t>6.57-2-7</t>
  </si>
  <si>
    <t>РАЗБОРКА ПОКРЫТИЙ ИЗ КЕРАМИЧЕСКИХ ПЛИТОК</t>
  </si>
  <si>
    <t>100 М2 ПОКРЫТИЯ</t>
  </si>
  <si>
    <t>6.57-2-8</t>
  </si>
  <si>
    <t>РАЗБОРКА ЦЕМЕНТНЫХ ПОКРЫТИЙ, ТОЛЩИНА 30 ММ</t>
  </si>
  <si>
    <t>6.57-2-16</t>
  </si>
  <si>
    <t>6.57-2-5</t>
  </si>
  <si>
    <t>РАЗБОРКА ПОКРЫТИЙ ИЗ ЛИНОЛЕУМА И РЕЛИНА</t>
  </si>
  <si>
    <t>Демонтаж ограждений</t>
  </si>
  <si>
    <t>3.9-35-1
Доп.22</t>
  </si>
  <si>
    <t>МОНТАЖ МЕЛКИХ КОНСТРУКЦИЙ ИЗ СТАЛИ РАЗЛИЧНОГО ПРОФИЛЯ МАССОЙ ДО 20 КГ</t>
  </si>
  <si>
    <t>1 Т</t>
  </si>
  <si>
    <t>Пробивка проемов и отверстий</t>
  </si>
  <si>
    <t>6.53-14-5</t>
  </si>
  <si>
    <t>ПРОБИВКА ПРОЕМОВ В КИРПИЧНЫХ СТЕНАХ ТОЛЩИНОЙ В 2,5 КИРПИЧА ОТБОЙНЫМ МОЛОТКОМ (Раскрытие заложенного проема в кирпичной стене 640мм Лист 6 АР.ВОР, Расширение дверных проемов в кипричных стенах 640 мм Лист 6 АР.ВОР)</t>
  </si>
  <si>
    <t>10 М3 КЛАДКИ</t>
  </si>
  <si>
    <t>6.53-14-3</t>
  </si>
  <si>
    <t>ПРОБИВКА ПРОЕМОВ В КИРПИЧНЫХ СТЕНАХ ТОЛЩИНОЙ В 2 КИРПИЧА ОТБОЙНЫМ МОЛОТКОМ (Расширение дверных проемов в кипричных стенах 510 мм.Лист 6 АР.ВОР)</t>
  </si>
  <si>
    <t>6.69-28-17</t>
  </si>
  <si>
    <t>СВЕРЛЕНИЕ ОТВЕРСТИЙ В СТРОИТЕЛЬНЫХ КОНСТРУКЦИЯХ ИЗ КИРПИЧА УСТАНОВКАМИ АЛМАЗНОГО СВЕРЛЕНИЯ, ДИАМЕТР КОЛЬЦЕВОГО АЛМАЗНОГО СВЕРЛА 180 ММ (листы 5,7 КР)</t>
  </si>
  <si>
    <t>10 СМ ПРОХОДКИ СВЕРЛА</t>
  </si>
  <si>
    <t>6.69-28-24</t>
  </si>
  <si>
    <t>СВЕРЛЕНИЕ ОТВЕРСТИЙ В СТРОИТЕЛЬНЫХ КОНСТРУКЦИЯХ ИЗ КИРПИЧА УСТАНОВКАМИ АЛМАЗНОГО СВЕРЛЕНИЯ, ДИАМЕТР КОЛЬЦЕВОГО АЛМАЗНОГО СВЕРЛА 250 ММ  (листы 5,7,9 КР)</t>
  </si>
  <si>
    <t>6.53-14-1</t>
  </si>
  <si>
    <t>ПРОБИВКА ПРОЕМОВ В КИРПИЧНЫХ СТЕНАХ ТОЛЩИНОЙ В 1,5 КИРПИЧА ОТБОЙНЫМ МОЛОТКОМ  (листы 5,7,9 КР)</t>
  </si>
  <si>
    <t>ПРОБИВКА ПРОЕМОВ В КИРПИЧНЫХ СТЕНАХ ТОЛЩИНОЙ В 2,5 КИРПИЧА ОТБОЙНЫМ МОЛОТКОМ  (листы 5,7,9 КР)</t>
  </si>
  <si>
    <t>ПРОБИВКА ПРОЕМОВ В КИРПИЧНЫХ СТЕНАХ ТОЛЩИНОЙ В 1,5 КИРПИЧА ОТБОЙНЫМ МОЛОТКОМ (в перегородке из газоблока) (листы 5,7,9 КР)</t>
  </si>
  <si>
    <t>6.69-7-4</t>
  </si>
  <si>
    <t>ПРОРЕЗКА ОТВЕРСТИЙ В ДЕРЕВЯННЫХ ПЕРЕГОРОДКАХ КАРКАСНО-ОБШИВНЫХ (в стеклянной перегородке)(листы 5,7 КР)</t>
  </si>
  <si>
    <t>100 ОТВЕРСТИЙ</t>
  </si>
  <si>
    <t>6.69-39-3</t>
  </si>
  <si>
    <t>ПРОБИВКА ОТВЕРСТИЙ В БЕТОННЫХ ПОТОЛКАХ ТОЛЩИНОЙ 100 ММ ПЛОЩАДЬЮ ДО 500 СМ2 (листы 10, 12 КР)</t>
  </si>
  <si>
    <t>100 ШТ.</t>
  </si>
  <si>
    <t>Очистка от мусора</t>
  </si>
  <si>
    <t>6.68-13-1</t>
  </si>
  <si>
    <t>МЕХАНИЗИРОВАННАЯ ПОГРУЗКА СТРОИТЕЛЬНОГО МУСОРА В АВТОМОБИЛИ-САМОСВАЛЫ</t>
  </si>
  <si>
    <t>15.1-23-10
Доп.41</t>
  </si>
  <si>
    <t>ПЕРЕВОЗКА СТРОИТЕЛЬНОГО МУСОРА НА РАССТОЯНИЕ 23 КМ АВТОСАМОСВАЛАМИ ГРУЗОПОДЪЕМНОСТЬЮ ДО 10 Т</t>
  </si>
  <si>
    <t>15.1-0-8
Доп.18,26; Доп.41; Доп.44</t>
  </si>
  <si>
    <t>РАЗМЕЩЕНИЕ ЛОМА: БЕТОННЫХ ИЗДЕЛИЙ, АСФАЛЬТОБЕТОННЫХ ПОКРЫТИЙ, СТРОИТЕЛЬНОГО КИРПИЧА</t>
  </si>
  <si>
    <t>Раздел 2. Строительные работы</t>
  </si>
  <si>
    <t>Кладка перегородок из газоблоков</t>
  </si>
  <si>
    <t>3.8-18-1</t>
  </si>
  <si>
    <t>КЛАДКА ИЗ ЛЕГКОБЕТОННЫХ КАМНЕЙ БЕЗ ОБЛИЦОВКИ СТЕН ПРИ ВЫСОТЕ ЭТАЖА ДО 4 М (Монтаж перегородок 120 мм из пеноблоков  лист 10 АР.ВОР)</t>
  </si>
  <si>
    <t>6.53-22-4</t>
  </si>
  <si>
    <t>КЛАДКА ОТДЕЛЬНЫХ УЧАСТКОВ ВНУТРЕННИХ КИРПИЧНЫХ СТЕН (Монтаж кирпичных стен 250 мм. из кирпича Лист10 АР.ВОР, Лист 1 КР.ВОР)</t>
  </si>
  <si>
    <t>100 М3 КЛАДКИ</t>
  </si>
  <si>
    <t>Перемычки и обрамление проемов</t>
  </si>
  <si>
    <t>6.53-19-1
Доп.22</t>
  </si>
  <si>
    <t>УСТРОЙСТВО МЕТАЛЛИЧЕСКИХ ПЕРЕМЫЧЕК В СТЕНАХ СУЩЕСТВУЮЩИХ ЗДАНИЙ (Проем П-1 лист1 КР.ВОР, Проем П-5 и П-6 лист 2 КР.ВОР, проем П-7 лист 4 КР.ВОР)</t>
  </si>
  <si>
    <t>1 Т МЕТАЛЛОКОНСТРУКЦИЙ ПЕРЕМЫЧЕК</t>
  </si>
  <si>
    <t>1.1-1-1145</t>
  </si>
  <si>
    <t>Т</t>
  </si>
  <si>
    <t>1.1-1-1112</t>
  </si>
  <si>
    <t>СТАЛЬ УГЛОВАЯ РАВНОПОЛОЧНАЯ ОБЩЕГО НАЗНАЧЕНИЯ, МАРКА СТ0, ШИРИНА ПОЛКИ БОЛЕЕ 70 ММ</t>
  </si>
  <si>
    <t>1.1-1-1102</t>
  </si>
  <si>
    <t>1.3-4-20</t>
  </si>
  <si>
    <t>АРМАТУРНЫЕ ЗАГОТОВКИ (СТЕРЖНИ, ХОМУТЫ И Т.П.), НЕ СОБРАННЫЕ В КАРКАСЫ ИЛИ СЕТКИ, АРМАТУРНАЯ СТАЛЬ ПЕРИОДИЧЕСКОГО ПРОФИЛЯ, КЛАСС А-III, ДИАМЕТР 8 ММ</t>
  </si>
  <si>
    <t>6.56-35-1
Доп.22</t>
  </si>
  <si>
    <t>ОБРАМЛЕНИЕ ПРОЕМОВ УГЛОВОЙ СТАЛЬЮ (перемычки подвала и усиление отверстий 3го этажа - лист 1 КР.ВОР, проем П-2, П-3, П-4 лист 2 КР.ВОР, Усиление отверстий стен 4 го этажа и техэтажа  Лист 3 КР.ВОР, проем П-2, П-3 Лист 4 КР.ВОР)</t>
  </si>
  <si>
    <t>3.15-65-4</t>
  </si>
  <si>
    <t>УСТРОЙСТВО КАРКАСА ПРИ ОШТУКАТУРИВАНИИ КАРНИЗОВ И ТЯГ</t>
  </si>
  <si>
    <t>100 М2 ОШТУКАТУРИВАЕМОЙ ПОВЕРХНОСТИ</t>
  </si>
  <si>
    <t>3.15-63-6</t>
  </si>
  <si>
    <t>ШТУКАТУРКА ПО СЕТКЕ КАРНИЗОВ, ТЯГ БЕЗ УСТРОЙСТВА КАРКАСА ЦЕМЕНТНЫМ РАСТВОРОМ</t>
  </si>
  <si>
    <t>УСТРОЙСТВО МЕТАЛЛИЧЕСКИХ ПЕРЕМЫЧЕК В СТЕНАХ СУЩЕСТВУЮЩИХ ЗДАНИЙ (Обрамление дверных проемов, лист 6 АР.ВОР)</t>
  </si>
  <si>
    <t>Усиление перекрытий</t>
  </si>
  <si>
    <t>3.9-14-1</t>
  </si>
  <si>
    <t>МОНТАЖ ПРОГОНОВ ПРИ ШАГЕ ФЕРМ ДО 12 М, ПРИ ВЫСОТЕ ЗДАНИЯ, ДО 25 М (усиление отверстий перекрытия 3го этажа Лист 2 КР.ВОР, усиление отверстий перекрытия 4го этажа Лист 3 КР.ВОР, балка Б-1 лист 4 КР.ВОР)</t>
  </si>
  <si>
    <t>1 Т КОНСТРУКЦИЙ</t>
  </si>
  <si>
    <t>Двери и окна</t>
  </si>
  <si>
    <t>3.10-84-5
Доп.4, Доп.47</t>
  </si>
  <si>
    <t>УСТАНОВКА В ЖИЛЫХ И ОБЩЕСТВЕННЫХ ЗДАНИЯХ ОКОННЫХ БЛОКОВ ИЗ ПВХ-ПРОФИЛЕЙ, ПОВОРОТНЫЕ (ОТКИДНЫЕ, ПОВОРОТНО-ОТКИДНЫЕ) ДВУХ- И ТРЕХСТВОРЧАТЫЕ ПЛОЩАДЬЮ ПРОЕМА ДО 2 (ОК-3)</t>
  </si>
  <si>
    <t>3.10-84-6
Доп.4, Доп.47</t>
  </si>
  <si>
    <t>УСТАНОВКА В ЖИЛЫХ И ОБЩЕСТВЕННЫХ ЗДАНИЯХ ОКОННЫХ БЛОКОВ ИЗ ПВХ-ПРОФИЛЕЙ, ПОВОРОТНЫЕ (ОТКИДНЫЕ, ПОВОРОТНО-ОТКИДНЫЕ) ДВУХ- И ТРЕХСТВОРЧАТЫЕ ПЛОЩАДЬ ПРОЕМА, М2, БОЛЕЕ 2 (ОК-1 и ОК-2)</t>
  </si>
  <si>
    <t>УСТАНОВКА В ЖИЛЫХ И ОБЩЕСТВЕННЫХ ЗДАНИЯХ ОКОННЫХ БЛОКОВ ИЗ ПВХ-ПРОФИЛЕЙ, ПОВОРОТНЫЕ (ОТКИДНЫЕ, ПОВОРОТНО-ОТКИДНЫЕ) ДВУХ- И ТРЕХСТВОРЧАТЫЕ ПЛОЩАДЬ ПРОЕМА, М2, БОЛЕЕ 2 (ОК-1 *)</t>
  </si>
  <si>
    <t>3.10-85-2
Доп.4, Доп.47</t>
  </si>
  <si>
    <t>УСТАНОВКА ПОДОКОННЫХ ДОСОК ИЗ ПВХ В КАМЕННЫХ СТЕНАХ ТОЛЩИНОЙ БОЛЕЕ 0,51 М</t>
  </si>
  <si>
    <t>3.15-145-3</t>
  </si>
  <si>
    <t>ОБЛИЦОВКА ПЛАСТИКОМ ИЛИ ЛИСТАМИ ИЗ СИНТЕТИЧЕСКИХ МАТЕРИАЛОВ ОКОННЫХ И ДВЕРНЫХ ОТКОСОВ</t>
  </si>
  <si>
    <t>3.15-174-14
Доп.37</t>
  </si>
  <si>
    <t>МОНТАЖ СИСТЕМЫ ЗАЩИТЫ СТЕН И УГЛОВ (УГЛОВЫХ ОТБОЙНИКОВ), ТИП CG-50B ПРИКЛЕИВАНИЕМ К ПОВЕРХНОСТИ</t>
  </si>
  <si>
    <t>10 М</t>
  </si>
  <si>
    <t>6.58-18-4</t>
  </si>
  <si>
    <t>УСТРОЙСТВО ПОЯСКОВ, САНДРИКОВ, ПОДОКОННЫХ ОТЛИВОВ ИЗ ЛИСТОВОЙ СТАЛИ</t>
  </si>
  <si>
    <t>3.10-83-2
Доп.4, Доп.47</t>
  </si>
  <si>
    <t>УСТАНОВКА БЛОКОВ ИЗ ПВХ-ПРОФИЛЕЙ В НАРУЖНЫХ И ВНУТРЕННИХ ДВЕРНЫХ ПРОЕМАХ В КАМЕННЫХ СТЕНАХ ПЛОЩАДЬЮ ПРОЕМА БОЛЕЕ 3 М2 ( Д6,Д7)</t>
  </si>
  <si>
    <t>3.10-83-1
Доп.4, Доп.47</t>
  </si>
  <si>
    <t>УСТАНОВКА БЛОКОВ ИЗ ПВХ-ПРОФИЛЕЙ В НАРУЖНЫХ И ВНУТРЕННИХ ДВЕРНЫХ ПРОЕМАХ В КАМЕННЫХ СТЕНАХ ПЛОЩАДЬЮ ПРОЕМА ДО 3 М2(Д1*, Д2*, Д3,Д3*,  Д5*)</t>
  </si>
  <si>
    <t>3.9-74-1
Доп.22, 44, Доп.47</t>
  </si>
  <si>
    <t>УСТАНОВКА ПРОТИВОПОЖАРНЫХ МЕТАЛЛИЧЕСКИХ ОДНОПОЛЬНЫХ ДВЕРНЫХ БЛОКОВ</t>
  </si>
  <si>
    <t>10 ШТ.</t>
  </si>
  <si>
    <t>1.7-2-107</t>
  </si>
  <si>
    <t>БЛОКИ ДВЕРНЫЕ МЕТАЛЛИЧЕСКИЕ ПРОТИВОПОЖАРНЫЕ С ЗАПОЛНЕНИЕМ МИН. ВАТОЙ, ОСТЕКЛЕННЫЕ СТЕКЛОМ ТОЛЩИНОЙ 21 ММ (0,12 М2), ОКРАШЕННЫЕ ПОРОШКОВЫМИ КРАСКАМИ, МАРКА ДПМО-ПУЛЬС-02/60, ДВУПОЛЬНЫЕ, 1300Х2100 ММ, МАССА 174,1 КГ, С ЗАМКОМ-ЗАЩЕЛКОЙ, БЕЗ ДОВОДЧИКА</t>
  </si>
  <si>
    <t>3.10-82-1
Доп.44</t>
  </si>
  <si>
    <t>УСТАНОВКА ДВЕРНОГО ДОВОДЧИКА К МЕТАЛЛИЧЕСКИМ ДВЕРЯМ</t>
  </si>
  <si>
    <t>1 ШТ.</t>
  </si>
  <si>
    <t>3.10-78-1
Доп.44</t>
  </si>
  <si>
    <t>УСТАНОВКА ДВЕРНОГО ДОВОДЧИКА К ДВЕРЯМ ИЗ ДРЕВЕСИНЫ</t>
  </si>
  <si>
    <t>1 ПРИБОР</t>
  </si>
  <si>
    <t>3.10-87-1
Доп.22</t>
  </si>
  <si>
    <t>УСТАНОВКА УСТРОЙСТВА ЭКСТРЕННОГО ОТКРЫВАНИЯ МЕТАЛЛИЧЕСКИХ ПРОТИВОПОЖАРНЫХ ДВЕРЕЙ</t>
  </si>
  <si>
    <t>10 КОМПЛЕКТОВ</t>
  </si>
  <si>
    <t>Перегородки из стекла</t>
  </si>
  <si>
    <t>3.9-52-1</t>
  </si>
  <si>
    <t>МОНТАЖ ПЕРЕГОРОДОК ИЗ АЛЮМИНИЕВЫХ СПЛАВОВ СБОРНО-РАЗБОРНЫХ С ОСТЕКЛЕНИЕМ</t>
  </si>
  <si>
    <t>Прайс-лист Лист 130</t>
  </si>
  <si>
    <t>м2</t>
  </si>
  <si>
    <t>Прайс-лист Лист 129</t>
  </si>
  <si>
    <t>шт</t>
  </si>
  <si>
    <t>Отделочные работы. Потолок</t>
  </si>
  <si>
    <t>3.15-29-1</t>
  </si>
  <si>
    <t>УСТРОЙСТВО ПОДВЕСНЫХ ПОТОЛКОВ ИЗ ДЕКОРАТИВНО-АКУСТИЧЕСКИХ ПЛИТ ПО ГОТОВОМУ КАРКАСУ С УСТАНОВКОЙ НАПРАВЛЯЮЩИХ ИЗ АЛЮМИНИЕВОГО ПРОФИЛЯ И ДЕТАЛЕЙ КРЕПЛЕНИЯ</t>
  </si>
  <si>
    <t>http://xn--80akkfhbmarefani.xn--p1ai/catalog/podvesnye-potolki/potolok-grilyato/lyumsvet/potolok-grilyato-50h50h40-chernyy.html</t>
  </si>
  <si>
    <t>3.15-96-4</t>
  </si>
  <si>
    <t>УЛУЧШЕННАЯ ОКРАСКА ПОЛИВИНИЛАЦЕТАТНЫМИ ВОДОЭМУЛЬСИОННЫМИ СОСТАВАМИ ПО ШТУКАТУРКЕ ПОТОЛКОВ</t>
  </si>
  <si>
    <t>100 М2 ОКРАШИВАЕМОЙ ПОВЕРХНОСТИ</t>
  </si>
  <si>
    <t>3.13-9-2</t>
  </si>
  <si>
    <t>ОГРУНТОВКА МЕТАЛЛИЧЕСКИХ ПОВЕРХНОСТЕЙ ГРУНТОВКОЙ ГФ-021 ЗА ОДИН РАЗ</t>
  </si>
  <si>
    <t>3.13-26-3
Доп.22, Доп.47</t>
  </si>
  <si>
    <t>УСТРОЙСТВО ОГНЕЗАЩИТНОГО ПОКРЫТИЯ НЕСУЩИХ МЕТАЛЛОКОНСТРУКЦИЙ ПОКРЫТИЙ, БАЛОК ПЕРЕКРЫТИЙ И ФЕРМ СОСТАВОМ "ФАЙРЕКС-400" С ПРЕДЕЛОМ ОГНЕСТОЙКОСТИ 1,00 ЧАС (огнезащита Монолит М1)</t>
  </si>
  <si>
    <t>100 М2 ОКРАШЕННОЙ ПОВЕРХНОСТИ</t>
  </si>
  <si>
    <t>УЛУЧШЕННАЯ ОКРАСКА ПОЛИВИНИЛАЦЕТАТНЫМИ ВОДОЭМУЛЬСИОННЫМИ СОСТАВАМИ ПО ШТУКАТУРКЕ ПОТОЛКОВ  (покраска конструкций перекрытия)</t>
  </si>
  <si>
    <t>Отделочные работы. Стены</t>
  </si>
  <si>
    <t>3.15-64-1</t>
  </si>
  <si>
    <t>УЛУЧШЕННАЯ ШТУКАТУРКА ПО СЕТКЕ СТЕН БЕЗ УСТРОЙСТВА КАРКАСА ЦЕМЕНТНО-ИЗВЕСТКОВЫМ РАСТВОРОМ</t>
  </si>
  <si>
    <t>3.15-96-3</t>
  </si>
  <si>
    <t>УЛУЧШЕННАЯ ОКРАСКА ПОЛИВИНИЛАЦЕТАТНЫМИ ВОДОЭМУЛЬСИОННЫМИ СОСТАВАМИ ПО ШТУКАТУРКЕ СТЕН</t>
  </si>
  <si>
    <t>3.15-144-1</t>
  </si>
  <si>
    <t>ОБЛИЦОВКА СТЕН КЕРАМИЧЕСКИМИ ПЛИТКАМИ НА ЦЕМЕНТНОМ РАСТВОРЕ С ЗАПОЛНЕНИЕМ ШВОВ ФУГОВОЧНОЙ СМЕСЬЮ, ПО КИРПИЧУ И БЕТОНУ</t>
  </si>
  <si>
    <t>3.15-174-10
Доп.37, Доп.46</t>
  </si>
  <si>
    <t>МОНТАЖ СИСТЕМЫ ЗАЩИТЫ СТЕН И УГЛОВ (УГЛОВЫХ ОТБОЙНИКОВ), ТИП CG-50, МАТЕРИАЛ СТЕН: КИРПИЧ И БЕТОН</t>
  </si>
  <si>
    <t>6.61-2-11</t>
  </si>
  <si>
    <t>РЕМОНТ ШТУКАТУРКИ ВНУТРЕННИХ СТЕН ПО КАМНЮ И БЕТОНУ ЦЕМЕНТНО-ИЗВЕСТКОВЫМ РАСТВОРОМ ПРИ ПЛОЩАДИ ДО 20 М2 ТОЛЩИНОЙ СЛОЯ ДО 20 ММ</t>
  </si>
  <si>
    <t>Полы</t>
  </si>
  <si>
    <t>3.11-4-1
Доп.11</t>
  </si>
  <si>
    <t>УСТРОЙСТВО ПЕРВОГО СЛОЯ ОКЛЕЕЧНОЙ ГИДРОИЗОЛЯЦИИ РУЛОННЫМИ МАТЕРИАЛАМИ НА БИТУМНОЙ МАСТИКЕ</t>
  </si>
  <si>
    <t>100 М2 ИЗОЛИРУЕМОЙ ПОВЕРХНОСТИ</t>
  </si>
  <si>
    <t>3.11-4-2
Доп.11</t>
  </si>
  <si>
    <t>3.11-10-1
Доп.11</t>
  </si>
  <si>
    <t>УСТРОЙСТВО СТЯЖЕК ЦЕМЕНТНЫХ ТОЛЩИНОЙ 20 ММ</t>
  </si>
  <si>
    <t>100 М2 СТЯЖКИ</t>
  </si>
  <si>
    <t>3.11-10-2
Доп.11</t>
  </si>
  <si>
    <t>3.11-18-2
Доп.11</t>
  </si>
  <si>
    <t>УСТРОЙСТВО ПОКРЫТИЙ НА ЦЕМЕНТНОМ РАСТВОРЕ ИЗ ПЛИТОК КЕРАМИЧЕСКИХ ДЛЯ ПОЛОВ МНОГОЦВЕТНЫХ</t>
  </si>
  <si>
    <t>3.11-36-1
Доп.9</t>
  </si>
  <si>
    <t>УСТРОЙСТВО ПОЛОВ ИЗ КЕРАМИЧЕСКИХ КРУПНОРАЗМЕРНЫХ ПЛИТОК ТИПА КЕРАМОГРАНИТ НА КЛЕЕ ИЗ СУХИХ СМЕСЕЙ ТОЛЩИНОЙ СЛОЯ 4 ММ С ЗАТИРКОЙ ШВОВ</t>
  </si>
  <si>
    <t>100 М2 ПОЛА</t>
  </si>
  <si>
    <t>3.11-26-1
Доп.11</t>
  </si>
  <si>
    <t>УСТРОЙСТВО ПОКРЫТИЙ ИЗ РУЛОННОГО ЛИНОЛЕУМА НА ТЕПЛОЗВУКОИЗОЛИРУЮЩЕЙ ОСНОВЕ</t>
  </si>
  <si>
    <t>3.11-29-3
Приказ МКЭ-ОД/17-35 от 10.08.2017 по реновации жилищного фонда в г.Москве, Доп.47</t>
  </si>
  <si>
    <t>УСТРОЙСТВО ПЛИНТУСОВ ПОЛИВИНИЛХЛОРИДНЫХ НА ВИНТАХ САМОНАРЕЗАЮЩИХ</t>
  </si>
  <si>
    <t>Огаждение балконов</t>
  </si>
  <si>
    <t>3.9-79-1
Доп.29, Доп.47</t>
  </si>
  <si>
    <t>Площадка  на кровле</t>
  </si>
  <si>
    <t>3.9-20-1
Доп.22</t>
  </si>
  <si>
    <t>МОНТАЖ ПЛОЩАДОК С НАСТИЛОМ И ОГРАЖДЕНИЕМ ИЗ ЛИСТОВОЙ, РИФЛЕНОЙ, ПРОСЕЧНОЙ И КРУГЛОЙ СТАЛИ</t>
  </si>
  <si>
    <t>1.1-1-2286</t>
  </si>
  <si>
    <t>ПРОФИЛИ СТАЛЬНЫЕ ЭЛЕКТРОСВАРНЫЕ КВАДРАТНОГО СЕЧЕНИЯ ТРУБЧАТЫЕ, РАЗМЕР СТОРОНЫ 100 ММ, ТОЛЩИНА СТЕНКИ 3-6 ММ</t>
  </si>
  <si>
    <t>1.1-1-1099</t>
  </si>
  <si>
    <t>СТАЛЬ СПЕЦИАЛЬНАЯ ЛИСТОВАЯ РИФЛЕНАЯ, РОМБИЧЕСКАЯ, ТОЛЩИНА 6 ММ, МАРКА СТ0</t>
  </si>
  <si>
    <t>ДОБАВЛЯЕТСЯ ИЛИ ИСКЛЮЧАЕТСЯ НА КАЖДЫЕ 5 ММ ИЗМЕНЕНИЯ ТОЛЩИНЫ ПОКРЫТИЯ К ПОЗ. 57-2-9</t>
  </si>
  <si>
    <t>СТАЛЬ ШВЕЛЛЕРНАЯ ОБЫЧНАЯ ОБЩЕГО НАЗНАЧЕНИЯ, МАРКА СТ1СП-СТ6СП, №12-41</t>
  </si>
  <si>
    <t>СТАЛЬ ТОЛСТОЛИСТОВАЯ, ТОЛЩИНА БОЛЕЕ 4 ММ, ОБЩЕГО НАЗНАЧЕНИЯ, МАРКА СТ1</t>
  </si>
  <si>
    <t>Перегородка звукоизоляционная с двойным остеклением и жалюзи  Ц=4390/1.18/5,23*1,03</t>
  </si>
  <si>
    <t>Дверь в стеклянной перегородке с жалюзи  Ц=14018/1.18/5,23*1,03</t>
  </si>
  <si>
    <t>Потолок Грильято 50х50х40 черный  Ц=1285/1.18/5,23*1,03</t>
  </si>
  <si>
    <t>ДОБАВЛЯЕТСЯ НА КАЖДЫЙ ПОСЛЕДУЮЩИЙ СЛОЙ К ПОЗ. 11-4-2</t>
  </si>
  <si>
    <t>ДОБАВЛЯЕТСЯ ИЛИ ИСКЛЮЧАЕТСЯ НА КАЖДЫЕ 5 ММ ИЗМЕНЕНИЯ ТОЛЩИНЫ СТЯЖКИ К ПОЗ. 11-10-2</t>
  </si>
  <si>
    <t>Ед. изм.</t>
  </si>
  <si>
    <t>УСТАНОВКА РЕШЕТОК НА ОКНА МАССОЙ ДО 25 КГ/М3</t>
  </si>
  <si>
    <t>ДОБАВЛЯЕТСЯ ИЛИ ИСКЛЮЧАЕТСЯ НА КАЖДЫЕ 5 ММ ИЗМЕНЕНИЯ ТОЛЩИНЫ ПОКРЫТИЯ К ПОЗ. 57-2-10</t>
  </si>
  <si>
    <t>Разборка перегородок из гипсовых плит</t>
  </si>
  <si>
    <t>Улучшенная окраска водно-дисперсионными составами потолков по штукатурке внутри помещений</t>
  </si>
  <si>
    <t>1 м3 кладки</t>
  </si>
  <si>
    <t>6.61-26-4</t>
  </si>
  <si>
    <t>100 м2</t>
  </si>
  <si>
    <t>6.61-26-1</t>
  </si>
  <si>
    <t>6.61-26-2</t>
  </si>
  <si>
    <t>Отбивка штукатурки по кирпичу и бетону стен, потолков площадью более 5 м2</t>
  </si>
  <si>
    <t>Устройство подвесных потолков из декоративно-акустических плит по готовому каркасу с установкой направляющих из алюминиевого профиля и деталей крепления</t>
  </si>
  <si>
    <t>100 м2 покрытия</t>
  </si>
  <si>
    <t>Расчистка поверхностей от старых покрасок (шпателем, щетками и т.д.)</t>
  </si>
  <si>
    <t>1 м2 поверхности</t>
  </si>
  <si>
    <t>100 м2 перегородок за вычетом проемов</t>
  </si>
  <si>
    <t>10 шт.</t>
  </si>
  <si>
    <t>3.9-35-1</t>
  </si>
  <si>
    <t>3.20-9-2</t>
  </si>
  <si>
    <t>1 решетка</t>
  </si>
  <si>
    <t>10 м3 кладки</t>
  </si>
  <si>
    <t>6.64-61-1</t>
  </si>
  <si>
    <t>Разборка решеток вентиляционных площадью до 0,1 м2</t>
  </si>
  <si>
    <t>1 изделие</t>
  </si>
  <si>
    <t>100 м2 перегородки за вычетом проемов</t>
  </si>
  <si>
    <t>Перегородка КНАУФ-Файерборд 12,5 мм</t>
  </si>
  <si>
    <t>Облицовка стен по одинарному металлическому каркасу из ПН и ПС профилей гипсокартонными листами в два слоя (С 626) с дверным проемом</t>
  </si>
  <si>
    <t>100 м2 перегородок (за вычетом проемов)</t>
  </si>
  <si>
    <t>т</t>
  </si>
  <si>
    <t>1 м3 изоляции</t>
  </si>
  <si>
    <t>1 т металлических изделий</t>
  </si>
  <si>
    <t>1 т конструкций</t>
  </si>
  <si>
    <t>Раздвижная перегородка Lхh=6718х3406 мм</t>
  </si>
  <si>
    <t>ШТ</t>
  </si>
  <si>
    <t>Раздвижная перегородка Lхh=4850х3495 мм</t>
  </si>
  <si>
    <t>Огрунтовка металлических поверхностей грунтовкой ГФ-021 за один раз</t>
  </si>
  <si>
    <t>3.13-11-8</t>
  </si>
  <si>
    <t>Оконный блок из поливинилхлоридных профилей, 1366*700 мм</t>
  </si>
  <si>
    <t>Оконный блок из поливинилхлоридных профилей, 1000*700 мм</t>
  </si>
  <si>
    <t>Оконный блок из поливинилхлоридных профилей, 1100*700 мм</t>
  </si>
  <si>
    <t>Оконный блок из поливинилхлоридных профилей, 1425*700 мм</t>
  </si>
  <si>
    <t>Установка противопожарных металлических однопольных дверных блоков</t>
  </si>
  <si>
    <t>Штора противопожарная 1800 мм</t>
  </si>
  <si>
    <t>100 м2 проемов</t>
  </si>
  <si>
    <t>100 м2 оштукатуриваемой поверхности</t>
  </si>
  <si>
    <t>кг</t>
  </si>
  <si>
    <t>100 м2 окрашиваемой поверхности</t>
  </si>
  <si>
    <t>Наклеивание сетки штукатурной стеклотканевой</t>
  </si>
  <si>
    <t>1 м2 оклеиваемой поверхности</t>
  </si>
  <si>
    <t>Улучшенная окраска водно-дисперсионными составами потолков по сборным конструкциям, подготовленным под окраску, внутри помещений</t>
  </si>
  <si>
    <t>м</t>
  </si>
  <si>
    <t>Потолочная панель УНИПРОК НГ</t>
  </si>
  <si>
    <t>Обработка поверхностей стен грунтовкой глубокого проникновения внутри помещения</t>
  </si>
  <si>
    <t>Улучшенная окраска водно-дисперсионными составами стен по штукатурке внутри помещений</t>
  </si>
  <si>
    <t>1 этаж</t>
  </si>
  <si>
    <t>Подвал</t>
  </si>
  <si>
    <t>2 этаж</t>
  </si>
  <si>
    <t>4 этаж</t>
  </si>
  <si>
    <t>100 м2 отделываемой поверхности</t>
  </si>
  <si>
    <t>3 этаж</t>
  </si>
  <si>
    <t>Устройство плинтусов поливинилхлоридных на клее КН-2</t>
  </si>
  <si>
    <t>100 м плинтусов</t>
  </si>
  <si>
    <t>Устройство самовыравнивающихся стяжек из специализированных сухих смесей толщиной 5 мм</t>
  </si>
  <si>
    <t>100 м2 стяжки</t>
  </si>
  <si>
    <t>100 м2 изолируемой поверхности</t>
  </si>
  <si>
    <t>Линолеум коммерческий Линолеум Smaragd Lux</t>
  </si>
  <si>
    <t>Тип 5</t>
  </si>
  <si>
    <t>Тип 6</t>
  </si>
  <si>
    <t>Железнение поверхности цементных покрытий</t>
  </si>
  <si>
    <t>Тип 7</t>
  </si>
  <si>
    <t>Тип 8</t>
  </si>
  <si>
    <t>Тип 9</t>
  </si>
  <si>
    <t>Тип 10</t>
  </si>
  <si>
    <t>Устройство стяжек цементных толщиной 20 мм</t>
  </si>
  <si>
    <t>Армирование подстилающих слоев и набетонок</t>
  </si>
  <si>
    <t>Устройство тепло и звукоизоляции засыпной керамзитовой</t>
  </si>
  <si>
    <t>Заделка выбоин в цементных полах, площадь ремонтируемого участка до 1 м2</t>
  </si>
  <si>
    <t>100 мест</t>
  </si>
  <si>
    <t>3.20-9-3</t>
  </si>
  <si>
    <t>Установка решеток жалюзийных площадью в свету до 1,5 м2</t>
  </si>
  <si>
    <t>100 м2 поверхности облицовки</t>
  </si>
  <si>
    <t>3.15-41-6</t>
  </si>
  <si>
    <t>Улучшенная штукатурка цементно-известковым раствором по камню карнизов, тяг и наличников прямолинейных фасадов</t>
  </si>
  <si>
    <t>3.12-19-3</t>
  </si>
  <si>
    <t>Обрамление дверного проема подвала по оси 11 в осях В*-А</t>
  </si>
  <si>
    <t>Балка подвала под площадкой, L=3,52 м</t>
  </si>
  <si>
    <t>100 м борозд</t>
  </si>
  <si>
    <t>Балка подвала под лестницей, L=5,35 м</t>
  </si>
  <si>
    <t>Ремонт балок в техническом помещении в подвале</t>
  </si>
  <si>
    <t>6.56-35-1</t>
  </si>
  <si>
    <t>Обрамление проемов угловой сталью</t>
  </si>
  <si>
    <t>Перемычка над дверью подвала по оси 11 в осях В*-А</t>
  </si>
  <si>
    <t>Кладка отдельных участков внутренних кирпичных стен</t>
  </si>
  <si>
    <t>100 м3 кладки</t>
  </si>
  <si>
    <t>3.13-36-1</t>
  </si>
  <si>
    <t>Антикоррозийное покрытие поверхности металлоконструкций при работе на высоте до 2 м, однослойное</t>
  </si>
  <si>
    <t>6.53-19-1</t>
  </si>
  <si>
    <t>1 т металлоконструкций перемычек</t>
  </si>
  <si>
    <t>1.1-1-1143</t>
  </si>
  <si>
    <t>Швеллер №№ 12-40, из стали углеродистой обыкновенного качества, полуспокойной</t>
  </si>
  <si>
    <t>6.69-10-8</t>
  </si>
  <si>
    <t>Заделка борозд в кирпичных стенах, сечением в 1х1 кирпич</t>
  </si>
  <si>
    <t>Рама под оборудование на техническом этаже в осях 5-8/Г-Д</t>
  </si>
  <si>
    <t>3.9-62-1</t>
  </si>
  <si>
    <t>Изготовление площадок для обслуживания оборудования и трубопроводов</t>
  </si>
  <si>
    <t>3.9-33-5</t>
  </si>
  <si>
    <t>Монтаж опорных конструкций этажерочного типа</t>
  </si>
  <si>
    <t>Гидроизоляция стен подвала</t>
  </si>
  <si>
    <t>6.61-27-1</t>
  </si>
  <si>
    <t>Очистка гладкой поверхности фасадов пескоструйным аппаратом с земли и лесов</t>
  </si>
  <si>
    <t>3.8-44-1</t>
  </si>
  <si>
    <t>Гидроизоляция швов, стыков, сопряжений бетонных и железобетонных конструкций с применением сухой смеси гидроизоляционной поверхностной</t>
  </si>
  <si>
    <t>100 м шва</t>
  </si>
  <si>
    <t>6.62-26-1</t>
  </si>
  <si>
    <t>Промывка поверхностей внутренних помещений стен, окрашенных масляными красками</t>
  </si>
  <si>
    <t>Гидроизоляционный состав "Кальматрон-Эконом"</t>
  </si>
  <si>
    <t>Новые работы
ЛС № 02-01-01_доб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</si>
  <si>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</si>
  <si>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Строительные работы</t>
  </si>
  <si>
    <t>ИТОГО</t>
  </si>
  <si>
    <t>117/15-АР,
117/15-КР</t>
  </si>
  <si>
    <t>Составил:</t>
  </si>
  <si>
    <t>Работы, предусмотренные сметами 2018 г.
ЛС №02-01-01_искл, ЛС № 02-01-01 (2018 г.), частично ЛС № 02-01-01_доб.
Нумерация по ЛС № 02-01-01_искл (по доб. работам - по ЛС № 02-01-01_доб. - указана в скобках)</t>
  </si>
  <si>
    <t>Разборка деревянных плинтусов</t>
  </si>
  <si>
    <t>Разборка покрытий из линолеума и релина</t>
  </si>
  <si>
    <t>Механизированная погрузка строительного мусора в автомобили-самосвалы</t>
  </si>
  <si>
    <t>шт.</t>
  </si>
  <si>
    <t>РАЗБОРКА ДЕРЕВЯННЫХ  ЗАПОЛНЕНИЙ ПРОЕМОВ ДВЕРНЫХ, ВОРОТНЫХ</t>
  </si>
  <si>
    <t>Облицовка КНАУФ-Файерборд</t>
  </si>
  <si>
    <t>Дверной  блок из мелкодисперсных древесных фракций, Материал покрытия полотна HPL толщиной 0,6 мм, размер 710х2100 мм</t>
  </si>
  <si>
    <t>Дверной  блок из мелкодисперсных древесных фракций, Материал покрытия полотна HPL толщиной 0,6 мм, размер 1010х2100 мм</t>
  </si>
  <si>
    <t>Дверной блок из мелкодисперсных древесных фракций Материал покрытия полотна HPL толщиной 0,6 мм, остекленного, размером 910х2100 мм</t>
  </si>
  <si>
    <t>Дверной блок из мелкодисперсных древесных фракций Материал покрытия полотна HPL толщиной 0,6 мм, остекленного, размером 1010х2100 мм</t>
  </si>
  <si>
    <t>3.10-21-2</t>
  </si>
  <si>
    <t>Установка блоков в наружных и внутренних дверных проемах в каменных стенах площадь проема более 3 м2</t>
  </si>
  <si>
    <t>Дверной блок из мелкодисперсных древесных фракций Материал покрытия полотна HPL толщиной 0,6 мм, остекленного, размером 1500х2100 мм</t>
  </si>
  <si>
    <t>Дверной блок противопожарный металлический, размером 710х2100 мм EI30</t>
  </si>
  <si>
    <t>Дверной блок противопожарный металлический, размером 910х2100 мм, EI15</t>
  </si>
  <si>
    <t>Дверной блок противопожарный металлический, размером 900х1900 мм, EI15</t>
  </si>
  <si>
    <t>Металлический внутренний дверной блок 600х1300 мм</t>
  </si>
  <si>
    <t>Дверной блок противопожарный металлический, размером 700х1600 мм, EI15</t>
  </si>
  <si>
    <t>Дверной блок противопожарный металлический, размером 1010х2100 мм, EIS60</t>
  </si>
  <si>
    <t>Дверной блок противопожарный металлический, размером 1010х2100 мм, EI30</t>
  </si>
  <si>
    <t>Металлический внутренний дверноой блок 2100х1010 мм</t>
  </si>
  <si>
    <t>Дверной блок противопожарный металлический, размером 1900х900 мм, EI30</t>
  </si>
  <si>
    <t>Дверной блок противопожарный металлический, размером 2100х1010 мм, EIS30</t>
  </si>
  <si>
    <t>Разборка деревянных заполнений проемов дверных, воротных. Демонтаж деревянных дверных блоков (размером 2,05х0,952 мм) 2,05*0,952*58 шт-38,64.=74,55 м2</t>
  </si>
  <si>
    <t>Разборка цементных покрытий, толщина 30 мм. Демонтаж цементно-песчаной стяжки покрытия пола (толщ. 50 мм)</t>
  </si>
  <si>
    <t>Разборка цементных покрытий, толщина 30 мм. Демонтаж бетонной основы пола (толщ. 50 мм)</t>
  </si>
  <si>
    <t>Разборка покрытий из древесностружечных плит в один слой. Демонтаж плиты ДВП (основы под линолеум), толщ. 12* мм</t>
  </si>
  <si>
    <t>Расчистка поверхностей от старых покрасок (шпателем, щетками и т.д.). Очистка от окраски торцов лестничных маршей и площадок</t>
  </si>
  <si>
    <t>Расчистка поверхностей от старых покрасок (шпателем, щетками и т.д.). Очистка от окраски нижней поверхности лестничных маршей и площадок</t>
  </si>
  <si>
    <t>Расчистка поверхностей от старых покрасок (шпателем, щетками и т.д.). Очистка от краски бетонной поверхности ступеней лестничных клеток</t>
  </si>
  <si>
    <t>Расчистка поверхностей от старых покрасок (шпателем, щетками и т.д.). Очистка от краски метал. колонны в подвале и лестниц на технич. этаже к слуховым окнам</t>
  </si>
  <si>
    <t>Кладка отдельных участков внутренних кирпичных стен. Закладка фрагмента дверного проема на 1 эт., толщ. стены 770 мм КР-р-пу 250х120х65/1НФ/100/1,4/35 ГОСТ 530-2012 на цементно-песчаном растворе марки М75</t>
  </si>
  <si>
    <t>Окраска фасадов акриловой краской с подготовкой поверхности, расчисткой старой краски более 35% с земли и лесов</t>
  </si>
  <si>
    <t>1 (1)</t>
  </si>
  <si>
    <t>7 (7)</t>
  </si>
  <si>
    <t>Демонтаж  дверных блоков</t>
  </si>
  <si>
    <t>6.70-35-3</t>
  </si>
  <si>
    <t>6.70-24-1</t>
  </si>
  <si>
    <t>100 м2 перегородки</t>
  </si>
  <si>
    <t>Демонтаж отделки вентшахт</t>
  </si>
  <si>
    <t>Демонтаж отделки колонн</t>
  </si>
  <si>
    <t>6.70-64-1</t>
  </si>
  <si>
    <t>6.70-63-8</t>
  </si>
  <si>
    <t>6.70-63-16</t>
  </si>
  <si>
    <t>6.70-63-5</t>
  </si>
  <si>
    <t>6.70-63-10</t>
  </si>
  <si>
    <t>Демонтаж покрытий лестниц</t>
  </si>
  <si>
    <t>6.70-140-1</t>
  </si>
  <si>
    <t>Демонтаж металлических изделий на техническом этаже</t>
  </si>
  <si>
    <t>Разные работы</t>
  </si>
  <si>
    <t>6.70-4-5</t>
  </si>
  <si>
    <t>Кладка перегородок  (Устройство перегородок)</t>
  </si>
  <si>
    <t>6.70-13-1</t>
  </si>
  <si>
    <t>Перегородки раздвижные</t>
  </si>
  <si>
    <t>6.70-111-1</t>
  </si>
  <si>
    <t>Технический этаж</t>
  </si>
  <si>
    <t>Колонны</t>
  </si>
  <si>
    <t>6.70-73-3</t>
  </si>
  <si>
    <t>Тип 1</t>
  </si>
  <si>
    <t>Тип 2</t>
  </si>
  <si>
    <t>Тип 3</t>
  </si>
  <si>
    <t>Тип 4</t>
  </si>
  <si>
    <t>Ограждения</t>
  </si>
  <si>
    <t>Чердак</t>
  </si>
  <si>
    <t>Отделка лестничных маршей</t>
  </si>
  <si>
    <t>Демонтаж конструкций и облицовки фасада, кровли</t>
  </si>
  <si>
    <t>Фасад</t>
  </si>
  <si>
    <t>6.62-44-3</t>
  </si>
  <si>
    <t>Кровля</t>
  </si>
  <si>
    <t>Раздел 1. ВНУТРЕННИЕ ОТДЕЛОЧНЫЕ РАБОТЫ</t>
  </si>
  <si>
    <t>Демонтаж</t>
  </si>
  <si>
    <t>3.70-44-1</t>
  </si>
  <si>
    <t>Установка противопожарных металлических однопольных дверных блоков. Демонтаж металлических дверных блоков на техническом этаже (размером 2х0,9 мм)</t>
  </si>
  <si>
    <t>6.70-152-5</t>
  </si>
  <si>
    <t>Разборка облицовки стен из керамических глазурованных плиток. Демонтаж керамической плитки со стен  (на 1-4 этажах)</t>
  </si>
  <si>
    <t>3.70-109-4</t>
  </si>
  <si>
    <t>Устройство дополнительного слоя из гипсокартонных листов с металлическим каркасом. Демонтаж облицовки ГКЛ вентшахт по метал. каркасу, толщ. листа 12.5 мм</t>
  </si>
  <si>
    <t>3.70-258-1</t>
  </si>
  <si>
    <t>6.70-63-7</t>
  </si>
  <si>
    <t>Разборка покрытий из керамических плиток</t>
  </si>
  <si>
    <t>3.70-34-1</t>
  </si>
  <si>
    <t>Монтаж мелких конструкций из стали различного профиля массой до 20 кг. Демонтаж обрамления венткамер на техническом этаже. Уголок 75х75* с двух сторон. 5,8*86,4/1000=0,501 т (ГОСТ 8509-93)</t>
  </si>
  <si>
    <t>Монтаж</t>
  </si>
  <si>
    <t>3.70-9-3</t>
  </si>
  <si>
    <t>3.70-8-1</t>
  </si>
  <si>
    <t>3.70-13-1</t>
  </si>
  <si>
    <t xml:space="preserve"> шт.</t>
  </si>
  <si>
    <t>3.70-82-1</t>
  </si>
  <si>
    <t>Установка блоков внутренних дверных проемов в каменных стенах площадь проема до 3 м2</t>
  </si>
  <si>
    <t>Дверной блок из мелкодисперсных древесных фракций Материал покрытия полотна HPL толщиной 0,6 мм, остекленного, размером 1400х2100 мм</t>
  </si>
  <si>
    <t>Установка дверного доводчика к дверям из древесины</t>
  </si>
  <si>
    <t>Дверной блок противопожарный металлический, размером 600х1600 мм, EI30</t>
  </si>
  <si>
    <t>3.70-49-1</t>
  </si>
  <si>
    <t>3.70-299-1</t>
  </si>
  <si>
    <t>3.70-224-1</t>
  </si>
  <si>
    <t>3.70-306-1</t>
  </si>
  <si>
    <t>Обработка поверхностей стен грунтовкой глубокого проникновения внутри помещения (перед нанесением рисунка)</t>
  </si>
  <si>
    <t>3.70-324-13</t>
  </si>
  <si>
    <t>Набивка фриза по трафарету масляная. Нанесение простого рисунка (геометр. фигуры)  акриловой краской (художественная роспись по стенам). RAL 3020/3015/9022/9024</t>
  </si>
  <si>
    <t>Набивка фриза по трафарету масляная. Нанесение простого рисунка (геометр. фигуры)  акриловой краской (художественная роспись по стенам). RAL 3020/3015/9022/9023</t>
  </si>
  <si>
    <t>Набивка фриза по трафарету масляная. Нанесение простого рисунка (геометр. фигуры)  акриловой краской (художественная роспись по стенам). RAL 3020/3015/9022/9025</t>
  </si>
  <si>
    <t>3.70-126-2</t>
  </si>
  <si>
    <t>3.70-159-1</t>
  </si>
  <si>
    <t>3.70-159-2</t>
  </si>
  <si>
    <t>Добавляется или исключается на каждые 5 мм изменения толщины стяжки к позиции 3.70-159-1</t>
  </si>
  <si>
    <t>3.70-43-6</t>
  </si>
  <si>
    <t>3.70-174-2</t>
  </si>
  <si>
    <t>3.70-162-6</t>
  </si>
  <si>
    <t>Добавляется на каждый последующий слой толщиной 1 мм к позиции 3.70-162-5</t>
  </si>
  <si>
    <t>3.70-207-1</t>
  </si>
  <si>
    <t>3.70-209-1</t>
  </si>
  <si>
    <t>3.70-164-1</t>
  </si>
  <si>
    <t>Ограждение лестничных маршей (стальное)</t>
  </si>
  <si>
    <t xml:space="preserve">Защитный экран на радиатор, металлический, 490х610х150 мм </t>
  </si>
  <si>
    <t>3.70-370-2</t>
  </si>
  <si>
    <t>3.70-357-8</t>
  </si>
  <si>
    <t>Раздел 2. Наружные отделочные работы. Строительные работы</t>
  </si>
  <si>
    <t>Обработка поверхностей стен грунтовкой глубокого проникновения внутри помещения. Предварительная грунтовка кирпичных стен</t>
  </si>
  <si>
    <t>Устройство пароизоляции прокладной в один слой. Устройство ветро-влагозащитной пленки под фальц, плотность 95 г/м2</t>
  </si>
  <si>
    <t>Раздел 3. Конструктивные решения</t>
  </si>
  <si>
    <t>Ремонтный состав "Кальматрон-Шовный"</t>
  </si>
  <si>
    <t>3.70-117-5</t>
  </si>
  <si>
    <t>Устройство перегородок из гипсокартонных листов (ГКЛ) с одинарным металлическим каркасом и однослойной обшивкой с обеих сторон: глухих. Демонтаж перегородок из ГКЛ общей толщ. 100 мм на метал. каркасе</t>
  </si>
  <si>
    <t>6.70-254-3</t>
  </si>
  <si>
    <t>Отбивка штукатурки толщиной 20 мм столбов, колонн, пилястр по кирпичу и бетону. Демонтаж штукатурки и сетки вокруг колонн толщиной 40 мм (на 1-4 этажах)</t>
  </si>
  <si>
    <t>6.70-254-1</t>
  </si>
  <si>
    <t>Отбивка штукатурки толщиной 20 мм стен по кирпичу и бетону. Демонтаж цементно-песчаной штукатурки с поверхности стен (толщ. до 20 мм) в т.ч. технического этажа</t>
  </si>
  <si>
    <t>Отбивка штукатурки толщиной 20 мм столбов, колонн, пилястр по кирпичу и бетону. Демонтаж цементно-песчаной штукатурки с поверхности колонн (толщ. до 20 мм) в подвале и техническом этаже</t>
  </si>
  <si>
    <t>6.70-254-2</t>
  </si>
  <si>
    <t>Отбивка штукатурки толщиной 20 мм потолка по кирпичу и бетону. Демонтаж штукатурки толщиной 20 мм с потолка лифтовой шахты</t>
  </si>
  <si>
    <t>Отбивка штукатурки толщиной 20 мм столбов, колонн, пилястр по кирпичу и бетону. Демонтаж цементно-песчаной штукатурки дверных откосов</t>
  </si>
  <si>
    <t>3.70-117-6</t>
  </si>
  <si>
    <t>Установка дверного доводчика или синхронизатора к металлическим дверям</t>
  </si>
  <si>
    <t>Огрунтовка металлических поверхностей грунтовкой ГФ-021 за один раз. За 2 раза</t>
  </si>
  <si>
    <t>Окраска огрунтованных металлических поверхностей эмалями ПФ-115. За 2 раза</t>
  </si>
  <si>
    <t>3.70-228-2</t>
  </si>
  <si>
    <t>Облицовка стен внутренних из плиток керамогранитных на клее из сухих смесей толщиной слоя 4 мм с затиркой швов, площадь одной плитки до 0,1 м2</t>
  </si>
  <si>
    <t>3.70-198-4</t>
  </si>
  <si>
    <t>Устройство полов из плиток керамогранитных на клее из сухих смесей толщиной слоя 5 мм с затиркой швов, площадь одной плитки до 0,1 м2</t>
  </si>
  <si>
    <t>3.70-198-8</t>
  </si>
  <si>
    <t>Добавлять или исключать на каждый 1 мм толщины клеевого слоя к позициям 3.70-198-4; 3.70-198-5; 3.70-198-6; 3.70-198-7</t>
  </si>
  <si>
    <t>3.70-27-4</t>
  </si>
  <si>
    <t>Установка металлических ограждений без поручня</t>
  </si>
  <si>
    <t>100 м ограждений</t>
  </si>
  <si>
    <t>3.70-434-1
Доп.80</t>
  </si>
  <si>
    <t>3.70-91-1
Доп.80</t>
  </si>
  <si>
    <t>Разборка кирпичных перегородок (толщ. 120, 250 мм, 160 мм со штукатуркой)</t>
  </si>
  <si>
    <t>Отбивка штукатурки толщиной 20 мм потолка по кирпичу и бетону. Демонтаж цементно-песчаной штукатурки потолка (толщ. до 30 мм)</t>
  </si>
  <si>
    <t>Добавлять или исключать на каждый 1 мм изменения толщины штукатурки потолка к расценке 6.70-254-2. К=10. Добавлять до 30 мм</t>
  </si>
  <si>
    <t>Добавляется или исключается на каждые 5 мм изменения толщины покрытия к позиции 6.70-63-8. К=4. Демонтаж толщиной до 50 мм</t>
  </si>
  <si>
    <t>Добавляется или исключается на каждые 5 мм изменения толщины покрытия к позиции 6.70-63-8. До 50 мм. К=4. Демонтаж толщиной до 50 мм</t>
  </si>
  <si>
    <t>Установка решеток жалюзийных площадью в свету до 1 м2. Демонтаж металлических жалюзийных решеток венткамер на техническом этаже 0,8х1,0 м2</t>
  </si>
  <si>
    <t>Пробивка проемов в кирпичных стенах толщиной свыше 2 кирпичей отбойным молотком. Разборка закладки существующего и частично заложенного оконного проема кирпичом (толщ. стены 640 мм). 1,7*0,64</t>
  </si>
  <si>
    <t>Устройство перегородок из гипсокартонных листов (ГКЛ) с одинарным металлическим каркасом и однослойной обшивкой с обеих сторон: с одним дверным проемом. Устройство перегородок по системе КНАУФ С111. Однослойная обшивка перегородки из КНАУФ-Файерборд 12,5 мм на метал. каркасе ПН 75х40 и ПС 75х50 с заполнением минераловатным и плитами КНАУФ AS (Акустическая перегородка), толщ. перегородки 100 мм</t>
  </si>
  <si>
    <t>Кладка перегородок армированных толщиной в 1/2 кирпича при высоте этажа до 4 м. Кладка перегородок толщиной 120 мм из керамического пустотелого кирпича, КР-р-пу 250х120х65/1НФ/100/1,4/35 ГОСТ 530-2012 на цементно-песчаном растворе марки М75 Армирование кладки сеткой ?4 Bpl с ячейкой 50х50 через 4 ряда кладки. Общий вес сетки – 0,30 т</t>
  </si>
  <si>
    <t>Кладка стен внутренних при высоте этажа до 4 м. Кладка кирпичной перегородки толщиной 250 мм. Кладка кирпичной перегородки толщиной 250 мм. Керамический полнотелый кирпича КР-р-по 250х120х65/1НФ/150/2,0/35/ ГОСТ 530-2012, на цем.-песч. растворе М75</t>
  </si>
  <si>
    <t>Армирование кладки стен и других конструкций. Армирование кирпичной кладки сеткой ?4 Bpl с ячейкой 50х50 через 4 ряда кладки.Общий вес сетки – 10,66 кг</t>
  </si>
  <si>
    <t>Монтаж каркасов подвесных потолков с подвесками и деталями крепления. 0,4802 кг*158,89 м2/1000=0,0763 т</t>
  </si>
  <si>
    <t>Монтаж каркасов подвесных потолков с подвесками и деталями крепления. 0,4802 кг*460,8 м2/1000=0,22127 т</t>
  </si>
  <si>
    <t>Обработка поверхностей стен грунтовкой глубокого проникновения внутри помещения. Грунтовка 419,05/30=14 л</t>
  </si>
  <si>
    <t>Гладкая облицовка стен (без карнизных, плинтусных и угловых плиток) на клее из сухих смесей по камню и бетону. Устройство низа стен и перегородок. Керамическая плитка h=150 мм по предварительной грунтовке поверхности</t>
  </si>
  <si>
    <t>Подготовка под окраску или оклейку обоями перегородок из гипсокартонных листов. Шпаклевка гипсовая за 2 р. стен по поверхности ГКЛ</t>
  </si>
  <si>
    <t>Обработка поверхностей стен грунтовкой глубокого проникновения внутри помещения. Грунтовка 2 р. стен по поверхности ГКЛ</t>
  </si>
  <si>
    <t>Гладкая облицовка стен (без карнизных, плинтусных и угловых плиток) на клее из сухих смесей по камню и бетону. Облицовка стен керамической плиткой на клею (на высоту 2 м) по предварительной грунтовке поверхности</t>
  </si>
  <si>
    <t>Гладкая облицовка стен (без карнизных, плинтусных и угловых плиток) на клее из сухих смесей по камню и бетону. Отделка керамической плиткой зон раковин на клей (на высоту 1,6 м и ширину 1 м) по предварительной грунтовке поверхности</t>
  </si>
  <si>
    <t>Обработка поверхностей стен грунтовкой глубокого проникновения внутри помещения. Ггрунтовка 2 р. стен по поверхности ГКЛ</t>
  </si>
  <si>
    <t>Устройство тепло - и звукоизоляции пола из фанеры. Толщиной 20 мм</t>
  </si>
  <si>
    <t>Отбивка штукатурки по кирпичу и бетону стен, потолков площадью более 5 м2. Демонтаж штукатурного слоя фасада 30 мм</t>
  </si>
  <si>
    <t>Отбивка штукатурки по кирпичу и бетону столбов, колонн, пилястр площадью более 5 м2. Демонтаж штукатурного слоя с пилястр</t>
  </si>
  <si>
    <t>Отбивка штукатурки по кирпичу и бетону стен, потолков площадью до 5 м2. Демонтаж штукатурного слоя с карниза и капителей</t>
  </si>
  <si>
    <t>Отбивка штукатурки по кирпичу и бетону стен, потолков площадью до 5 м2. Демонтаж штукатурного слоя наружных откосов толщ.  20* мм</t>
  </si>
  <si>
    <t>Обивка поверхностей сеткой проволочной тканой</t>
  </si>
  <si>
    <t>Установка зонтов над оборудованием. Устройство крышек-зонтов над вент. трубами, оцинков. сталь, толщ. 0.7 мм</t>
  </si>
  <si>
    <t>Устройство металлических перемычек в стенах существующих зданий. 0,13+0,003+0,009+0,01</t>
  </si>
  <si>
    <t>Монтаж мелких конструкций из стали различного профиля массой до 20 кг. 0,038*4+0,007*4</t>
  </si>
  <si>
    <t>Огрунтовка металлических поверхностей грунтовкой ГФ-021 за один раз. 1,7*4</t>
  </si>
  <si>
    <t>Битум нефтяной кровельный, марка БНК-90/40</t>
  </si>
  <si>
    <t>6.70-254-5</t>
  </si>
  <si>
    <t>23.20.12.190, п.24</t>
  </si>
  <si>
    <t>22.23.14.120, п.48</t>
  </si>
  <si>
    <t>22.23.14.120, п.49</t>
  </si>
  <si>
    <t>22.23.14.120, п.50</t>
  </si>
  <si>
    <t>22.23.14.120, п.52</t>
  </si>
  <si>
    <t>16.23.11.130, п.1</t>
  </si>
  <si>
    <t>16.23.11.130, п.3</t>
  </si>
  <si>
    <t>16.23.11.130, п.5</t>
  </si>
  <si>
    <t>16.23.11.130, п.10</t>
  </si>
  <si>
    <t>16.23.11.130, п.11</t>
  </si>
  <si>
    <t>16.23.11.130, п.12</t>
  </si>
  <si>
    <t>16.23.11.130, п.9</t>
  </si>
  <si>
    <t>25.12.10.000, п.6</t>
  </si>
  <si>
    <t>25.12.10.000, п.14</t>
  </si>
  <si>
    <t>23.61.12.130, п.26</t>
  </si>
  <si>
    <t>23.61.12.130, п.27</t>
  </si>
  <si>
    <t>23.14.12.140, п.31</t>
  </si>
  <si>
    <t>23.20.12.190, п.25</t>
  </si>
  <si>
    <t>20.59.55.110, п.61</t>
  </si>
  <si>
    <t>22.23.19.190, п.45</t>
  </si>
  <si>
    <t>13.96.17.190, п.29</t>
  </si>
  <si>
    <t>42.99.19.140, п.53</t>
  </si>
  <si>
    <t>32.99.11.192, п.51</t>
  </si>
  <si>
    <t>27.90.11.318, п.37</t>
  </si>
  <si>
    <t>1 м2 поверхности зонта</t>
  </si>
  <si>
    <t>23.64.10.110, п.60</t>
  </si>
  <si>
    <t>4(3)</t>
  </si>
  <si>
    <t>10 (14)</t>
  </si>
  <si>
    <t>11 (15)</t>
  </si>
  <si>
    <t>61 (52)</t>
  </si>
  <si>
    <t>60 (70)</t>
  </si>
  <si>
    <t>66 (76)</t>
  </si>
  <si>
    <t>68 (78)</t>
  </si>
  <si>
    <t>Дверной блок из мелкодисперсных древесных фракций, Материал покрытия полотна HPL толщиной 0,6 мм, размер 910х2100 мм</t>
  </si>
  <si>
    <t>Плинтус Deconika 70 мм 364/2,2 м</t>
  </si>
  <si>
    <t>3.15-59-2</t>
  </si>
  <si>
    <t>3.20-20-1</t>
  </si>
  <si>
    <t>Расширение проема в осях 2-3/Г-Д (4 проема)</t>
  </si>
  <si>
    <t>1.1-1-51</t>
  </si>
  <si>
    <t>Негорючая краска АКТЕРМ КМ0
36,63 = [446 / 1,22 /  10,18] +  2% Заг.скл</t>
  </si>
</sst>
</file>

<file path=xl/styles.xml><?xml version="1.0" encoding="utf-8"?>
<ns0:styleSheet xmlns:ns0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s0:numFmts count="9">
    <ns0:numFmt numFmtId="43" formatCode="_-* #,##0.00_р_._-;\-* #,##0.00_р_._-;_-* &quot;-&quot;??_р_._-;_-@_-"/>
    <ns0:numFmt numFmtId="164" formatCode="_-* #,##0.00_-;\-* #,##0.00_-;_-* &quot;-&quot;??_-;_-@_-"/>
    <ns0:numFmt numFmtId="165" formatCode="0.0000"/>
    <ns0:numFmt numFmtId="166" formatCode="0.000"/>
    <ns0:numFmt numFmtId="167" formatCode="0.00000"/>
    <ns0:numFmt numFmtId="168" formatCode="0.0"/>
    <ns0:numFmt numFmtId="169" formatCode="#,##0.00;[Red]\-\ #,##0.00"/>
    <ns0:numFmt numFmtId="170" formatCode="0.000000"/>
    <ns0:numFmt numFmtId="171" formatCode="0.0000000"/>
  </ns0:numFmts>
  <ns0:fonts count="74">
    <ns0:font>
      <ns0:sz val="10"/>
      <ns0:color rgb="FF000000"/>
      <ns0:name val="Times New Roman"/>
      <ns0:charset val="204"/>
    </ns0:font>
    <ns0:font>
      <ns0:sz val="11"/>
      <ns0:color theme="1"/>
      <ns0:name val="Calibri"/>
      <ns0:family val="2"/>
      <ns0:charset val="204"/>
      <ns0:scheme val="minor"/>
    </ns0:font>
    <ns0:font>
      <ns0:u/>
      <ns0:sz val="10"/>
      <ns0:color rgb="FF000000"/>
      <ns0:name val="Times New Roman"/>
      <ns0:family val="1"/>
      <ns0:charset val="204"/>
    </ns0:font>
    <ns0:font>
      <ns0:b/>
      <ns0:u/>
      <ns0:sz val="10"/>
      <ns0:color rgb="FF000000"/>
      <ns0:name val="Times New Roman"/>
      <ns0:family val="1"/>
      <ns0:charset val="204"/>
    </ns0:font>
    <ns0:font>
      <ns0:sz val="10"/>
      <ns0:color rgb="FF000000"/>
      <ns0:name val="Times New Roman"/>
      <ns0:family val="1"/>
      <ns0:charset val="204"/>
    </ns0:font>
    <ns0:font>
      <ns0:b/>
      <ns0:sz val="10"/>
      <ns0:color rgb="FF000000"/>
      <ns0:name val="Times New Roman"/>
      <ns0:family val="1"/>
      <ns0:charset val="204"/>
    </ns0:font>
    <ns0:font>
      <ns0:sz val="10"/>
      <ns0:color rgb="FF333333"/>
      <ns0:name val="Times New Roman"/>
      <ns0:family val="1"/>
      <ns0:charset val="204"/>
    </ns0:font>
    <ns0:font>
      <ns0:sz val="10"/>
      <ns0:color rgb="FF343434"/>
      <ns0:name val="Times New Roman"/>
      <ns0:family val="1"/>
      <ns0:charset val="204"/>
    </ns0:font>
    <ns0:font>
      <ns0:sz val="10"/>
      <ns0:color rgb="FF1F1F1F"/>
      <ns0:name val="Times New Roman"/>
      <ns0:family val="1"/>
      <ns0:charset val="204"/>
    </ns0:font>
    <ns0:font>
      <ns0:sz val="10"/>
      <ns0:color rgb="FF151515"/>
      <ns0:name val="Times New Roman"/>
      <ns0:family val="1"/>
      <ns0:charset val="204"/>
    </ns0:font>
    <ns0:font>
      <ns0:sz val="10"/>
      <ns0:color rgb="FF212121"/>
      <ns0:name val="Times New Roman"/>
      <ns0:family val="1"/>
      <ns0:charset val="204"/>
    </ns0:font>
    <ns0:font>
      <ns0:sz val="10"/>
      <ns0:color rgb="FF1D1D1D"/>
      <ns0:name val="Times New Roman"/>
      <ns0:family val="1"/>
      <ns0:charset val="204"/>
    </ns0:font>
    <ns0:font>
      <ns0:sz val="10"/>
      <ns0:name val="Times New Roman"/>
      <ns0:family val="1"/>
      <ns0:charset val="204"/>
    </ns0:font>
    <ns0:font>
      <ns0:sz val="10"/>
      <ns0:color rgb="FF2B2B2B"/>
      <ns0:name val="Times New Roman"/>
      <ns0:family val="1"/>
      <ns0:charset val="204"/>
    </ns0:font>
    <ns0:font>
      <ns0:sz val="10"/>
      <ns0:color rgb="FF595959"/>
      <ns0:name val="Times New Roman"/>
      <ns0:family val="1"/>
      <ns0:charset val="204"/>
    </ns0:font>
    <ns0:font>
      <ns0:sz val="10"/>
      <ns0:color rgb="FF313131"/>
      <ns0:name val="Times New Roman"/>
      <ns0:family val="1"/>
      <ns0:charset val="204"/>
    </ns0:font>
    <ns0:font>
      <ns0:sz val="10"/>
      <ns0:color rgb="FF282828"/>
      <ns0:name val="Times New Roman"/>
      <ns0:family val="1"/>
      <ns0:charset val="204"/>
    </ns0:font>
    <ns0:font>
      <ns0:sz val="10"/>
      <ns0:color rgb="FF262626"/>
      <ns0:name val="Times New Roman"/>
      <ns0:family val="1"/>
      <ns0:charset val="204"/>
    </ns0:font>
    <ns0:font>
      <ns0:sz val="10"/>
      <ns0:color rgb="FF3B3B3B"/>
      <ns0:name val="Times New Roman"/>
      <ns0:family val="1"/>
      <ns0:charset val="204"/>
    </ns0:font>
    <ns0:font>
      <ns0:sz val="10"/>
      <ns0:color rgb="FF232323"/>
      <ns0:name val="Times New Roman"/>
      <ns0:family val="1"/>
      <ns0:charset val="204"/>
    </ns0:font>
    <ns0:font>
      <ns0:sz val="10"/>
      <ns0:color rgb="FF565656"/>
      <ns0:name val="Times New Roman"/>
      <ns0:family val="1"/>
      <ns0:charset val="204"/>
    </ns0:font>
    <ns0:font>
      <ns0:sz val="10"/>
      <ns0:color rgb="FF131313"/>
      <ns0:name val="Times New Roman"/>
      <ns0:family val="1"/>
      <ns0:charset val="204"/>
    </ns0:font>
    <ns0:font>
      <ns0:sz val="10"/>
      <ns0:color rgb="FF111111"/>
      <ns0:name val="Times New Roman"/>
      <ns0:family val="1"/>
      <ns0:charset val="204"/>
    </ns0:font>
    <ns0:font>
      <ns0:sz val="10"/>
      <ns0:color rgb="FF1C1C1C"/>
      <ns0:name val="Times New Roman"/>
      <ns0:family val="1"/>
      <ns0:charset val="204"/>
    </ns0:font>
    <ns0:font>
      <ns0:sz val="10"/>
      <ns0:color rgb="FF2A2A2A"/>
      <ns0:name val="Times New Roman"/>
      <ns0:family val="1"/>
      <ns0:charset val="204"/>
    </ns0:font>
    <ns0:font>
      <ns0:sz val="10"/>
      <ns0:color rgb="FF1A1A1A"/>
      <ns0:name val="Times New Roman"/>
      <ns0:family val="1"/>
      <ns0:charset val="204"/>
    </ns0:font>
    <ns0:font>
      <ns0:sz val="10"/>
      <ns0:color rgb="FF0E0E0E"/>
      <ns0:name val="Times New Roman"/>
      <ns0:family val="1"/>
      <ns0:charset val="204"/>
    </ns0:font>
    <ns0:font>
      <ns0:sz val="10"/>
      <ns0:color rgb="FF181818"/>
      <ns0:name val="Times New Roman"/>
      <ns0:family val="1"/>
      <ns0:charset val="204"/>
    </ns0:font>
    <ns0:font>
      <ns0:sz val="10"/>
      <ns0:color rgb="FF0A0A0A"/>
      <ns0:name val="Times New Roman"/>
      <ns0:family val="1"/>
      <ns0:charset val="204"/>
    </ns0:font>
    <ns0:font>
      <ns0:sz val="10"/>
      <ns0:color rgb="FF363636"/>
      <ns0:name val="Times New Roman"/>
      <ns0:family val="1"/>
      <ns0:charset val="204"/>
    </ns0:font>
    <ns0:font>
      <ns0:sz val="10"/>
      <ns0:color rgb="FF000000"/>
      <ns0:name val="Times New Roman"/>
      <ns0:family val="1"/>
      <ns0:charset val="204"/>
    </ns0:font>
    <ns0:font>
      <ns0:sz val="10"/>
      <ns0:name val="Arial"/>
      <ns0:family val="2"/>
      <ns0:charset val="204"/>
    </ns0:font>
    <ns0:font>
      <ns0:sz val="10"/>
      <ns0:name val="Arial"/>
      <ns0:family val="2"/>
      <ns0:charset val="204"/>
    </ns0:font>
    <ns0:font>
      <ns0:sz val="10"/>
      <ns0:name val="Arial Cyr"/>
      <ns0:charset val="204"/>
    </ns0:font>
    <ns0:font>
      <ns0:sz val="10"/>
      <ns0:color indexed="8"/>
      <ns0:name val="Helvetica Neue"/>
    </ns0:font>
    <ns0:font>
      <ns0:sz val="11"/>
      <ns0:color indexed="8"/>
      <ns0:name val="Calibri"/>
      <ns0:family val="2"/>
      <ns0:charset val="204"/>
    </ns0:font>
    <ns0:font>
      <ns0:sz val="8"/>
      <ns0:name val="Times New Roman"/>
      <ns0:family val="1"/>
      <ns0:charset val="204"/>
    </ns0:font>
    <ns0:font>
      <ns0:sz val="10"/>
      <ns0:name val="Verdana"/>
      <ns0:family val="2"/>
      <ns0:charset val="204"/>
    </ns0:font>
    <ns0:font>
      <ns0:sz val="12"/>
      <ns0:name val="Arial"/>
      <ns0:family val="2"/>
      <ns0:charset val="204"/>
    </ns0:font>
    <ns0:font>
      <ns0:b/>
      <ns0:sz val="12"/>
      <ns0:name val="Arial"/>
      <ns0:family val="2"/>
      <ns0:charset val="204"/>
    </ns0:font>
    <ns0:font>
      <ns0:sz val="10"/>
      <ns0:color rgb="FF000000"/>
      <ns0:name val="Arial"/>
      <ns0:family val="2"/>
      <ns0:charset val="204"/>
    </ns0:font>
    <ns0:font>
      <ns0:sz val="11"/>
      <ns0:name val="Arial"/>
      <ns0:family val="2"/>
      <ns0:charset val="204"/>
    </ns0:font>
    <ns0:font>
      <ns0:b/>
      <ns0:sz val="11"/>
      <ns0:name val="Arial"/>
      <ns0:family val="2"/>
      <ns0:charset val="204"/>
    </ns0:font>
    <ns0:font>
      <ns0:sz val="9"/>
      <ns0:name val="Arial"/>
      <ns0:family val="2"/>
      <ns0:charset val="204"/>
    </ns0:font>
    <ns0:font>
      <ns0:b/>
      <ns0:sz val="10"/>
      <ns0:color rgb="FF000000"/>
      <ns0:name val="Arial"/>
      <ns0:family val="2"/>
      <ns0:charset val="204"/>
    </ns0:font>
    <ns0:font>
      <ns0:b/>
      <ns0:sz val="14"/>
      <ns0:name val="Arial"/>
      <ns0:family val="2"/>
      <ns0:charset val="204"/>
    </ns0:font>
    <ns0:font>
      <ns0:b/>
      <ns0:sz val="13"/>
      <ns0:name val="Arial"/>
      <ns0:family val="2"/>
      <ns0:charset val="204"/>
    </ns0:font>
    <ns0:font>
      <ns0:b/>
      <ns0:u/>
      <ns0:sz val="11"/>
      <ns0:name val="Arial"/>
      <ns0:family val="2"/>
      <ns0:charset val="204"/>
    </ns0:font>
    <ns0:font>
      <ns0:sz val="10"/>
      <ns0:color rgb="FFFF0000"/>
      <ns0:name val="Times New Roman"/>
      <ns0:family val="1"/>
      <ns0:charset val="204"/>
    </ns0:font>
    <ns0:font>
      <ns0:b/>
      <ns0:sz val="10"/>
      <ns0:color rgb="FFFF0000"/>
      <ns0:name val="Times New Roman"/>
      <ns0:family val="1"/>
      <ns0:charset val="204"/>
    </ns0:font>
    <ns0:font>
      <ns0:b/>
      <ns0:i/>
      <ns0:u/>
      <ns0:sz val="22"/>
      <ns0:color rgb="FFFF0000"/>
      <ns0:name val="Times New Roman"/>
      <ns0:family val="1"/>
      <ns0:charset val="204"/>
    </ns0:font>
    <ns0:font>
      <ns0:b/>
      <ns0:u/>
      <ns0:sz val="14"/>
      <ns0:color rgb="FFFF0000"/>
      <ns0:name val="Times New Roman"/>
      <ns0:family val="1"/>
      <ns0:charset val="204"/>
    </ns0:font>
    <ns0:font>
      <ns0:i/>
      <ns0:sz val="11"/>
      <ns0:name val="Arial"/>
      <ns0:family val="2"/>
      <ns0:charset val="204"/>
    </ns0:font>
    <ns0:font>
      <ns0:i/>
      <ns0:sz val="10"/>
      <ns0:name val="Arial"/>
      <ns0:family val="2"/>
      <ns0:charset val="204"/>
    </ns0:font>
    <ns0:font>
      <ns0:sz val="11"/>
      <ns0:color rgb="FF000000"/>
      <ns0:name val="Calibri"/>
      <ns0:family val="2"/>
      <ns0:charset val="204"/>
    </ns0:font>
    <ns0:font>
      <ns0:sz val="8"/>
      <ns0:color rgb="FF000000"/>
      <ns0:name val="Arial"/>
      <ns0:family val="2"/>
      <ns0:charset val="204"/>
    </ns0:font>
    <ns0:font>
      <ns0:sz val="8"/>
      <ns0:name val="Arial"/>
      <ns0:family val="2"/>
      <ns0:charset val="204"/>
    </ns0:font>
    <ns0:font>
      <ns0:b/>
      <ns0:sz val="8"/>
      <ns0:color rgb="FF000000"/>
      <ns0:name val="Arial"/>
      <ns0:family val="2"/>
      <ns0:charset val="204"/>
    </ns0:font>
    <ns0:font>
      <ns0:sz val="10"/>
      <ns0:color rgb="FF2B2B2B"/>
      <ns0:name val="Arial"/>
      <ns0:family val="2"/>
      <ns0:charset val="204"/>
    </ns0:font>
    <ns0:font>
      <ns0:sz val="10"/>
      <ns0:color rgb="FFFF0000"/>
      <ns0:name val="Arial"/>
      <ns0:family val="2"/>
      <ns0:charset val="204"/>
    </ns0:font>
    <ns0:font>
      <ns0:b/>
      <ns0:sz val="8"/>
      <ns0:name val="Arial"/>
      <ns0:family val="2"/>
      <ns0:charset val="204"/>
    </ns0:font>
    <ns0:font>
      <ns0:b/>
      <ns0:sz val="10"/>
      <ns0:name val="Arial"/>
      <ns0:family val="2"/>
      <ns0:charset val="204"/>
    </ns0:font>
    <ns0:font>
      <ns0:i/>
      <ns0:sz val="8"/>
      <ns0:name val="Arial"/>
      <ns0:family val="2"/>
      <ns0:charset val="204"/>
    </ns0:font>
    <ns0:font>
      <ns0:sz val="11"/>
      <ns0:color rgb="FF000000"/>
      <ns0:name val="Calibri"/>
      <ns0:family val="2"/>
      <ns0:charset val="204"/>
    </ns0:font>
    <ns0:font>
      <ns0:sz val="10"/>
      <ns0:name val="Arial"/>
      <ns0:family val="2"/>
      <ns0:charset val="204"/>
    </ns0:font>
    <ns0:font>
      <ns0:b/>
      <ns0:sz val="10"/>
      <ns0:color rgb="FF2B2B2B"/>
      <ns0:name val="Arial"/>
      <ns0:family val="2"/>
      <ns0:charset val="204"/>
    </ns0:font>
    <ns0:font>
      <ns0:sz val="11"/>
      <ns0:color rgb="FF000000"/>
      <ns0:name val="Calibri"/>
      <ns0:family val="2"/>
      <ns0:charset val="204"/>
    </ns0:font>
    <ns0:font>
      <ns0:sz val="12"/>
      <ns0:color rgb="FF000000"/>
      <ns0:name val="Arial"/>
      <ns0:family val="2"/>
      <ns0:charset val="204"/>
    </ns0:font>
    <ns0:font>
      <ns0:b/>
      <ns0:sz val="12"/>
      <ns0:color rgb="FF000000"/>
      <ns0:name val="Arial"/>
      <ns0:family val="2"/>
      <ns0:charset val="204"/>
    </ns0:font>
    <ns0:font>
      <ns0:b/>
      <ns0:i/>
      <ns0:sz val="12"/>
      <ns0:color rgb="FF7F7F7F"/>
      <ns0:name val="Arial"/>
      <ns0:family val="2"/>
      <ns0:charset val="204"/>
    </ns0:font>
    <ns0:font>
      <ns0:b/>
      <ns0:sz val="9"/>
      <ns0:color rgb="FF000000"/>
      <ns0:name val="Arial"/>
      <ns0:family val="2"/>
      <ns0:charset val="204"/>
    </ns0:font>
    <ns0:font>
      <ns0:i/>
      <ns0:sz val="8"/>
      <ns0:color rgb="FF000000"/>
      <ns0:name val="Arial"/>
      <ns0:family val="2"/>
      <ns0:charset val="204"/>
    </ns0:font>
    <ns0:font>
      <ns0:sz val="10"/>
      <ns0:color rgb="FF000000"/>
      <ns0:name val="Calibri"/>
      <ns0:family val="2"/>
      <ns0:charset val="204"/>
    </ns0:font>
    <ns0:font>
      <ns0:b/>
      <ns0:sz val="11"/>
      <ns0:color rgb="FF0070C0"/>
      <ns0:name val="Arial"/>
      <ns0:family val="2"/>
      <ns0:charset val="204"/>
    </ns0:font>
  </ns0:fonts>
  <ns0:fills count="4">
    <ns0:fill>
      <ns0:patternFill patternType="none"/>
    </ns0:fill>
    <ns0:fill>
      <ns0:patternFill patternType="gray125"/>
    </ns0:fill>
    <ns0:fill>
      <ns0:patternFill patternType="solid">
        <ns0:fgColor rgb="FFFFFF00"/>
        <ns0:bgColor indexed="64"/>
      </ns0:patternFill>
    </ns0:fill>
    <ns0:fill>
      <ns0:patternFill patternType="solid">
        <ns0:fgColor theme="0" tint="-0.14999847407452621"/>
        <ns0:bgColor indexed="64"/>
      </ns0:patternFill>
    </ns0:fill>
  </ns0:fills>
  <ns0:borders count="19">
    <ns0:border>
      <ns0:left/>
      <ns0:right/>
      <ns0:top/>
      <ns0:bottom/>
      <ns0:diagonal/>
    </ns0:border>
    <ns0:border>
      <ns0:left style="thin">
        <ns0:color rgb="FF38383B"/>
      </ns0:left>
      <ns0:right style="thin">
        <ns0:color rgb="FF38383B"/>
      </ns0:right>
      <ns0:top style="thin">
        <ns0:color rgb="FF38383B"/>
      </ns0:top>
      <ns0:bottom/>
      <ns0:diagonal/>
    </ns0:border>
    <ns0:border>
      <ns0:left style="thin">
        <ns0:color rgb="FF38383B"/>
      </ns0:left>
      <ns0:right/>
      <ns0:top style="thin">
        <ns0:color rgb="FF38383B"/>
      </ns0:top>
      <ns0:bottom style="thin">
        <ns0:color rgb="FF38383B"/>
      </ns0:bottom>
      <ns0:diagonal/>
    </ns0:border>
    <ns0:border>
      <ns0:left/>
      <ns0:right style="thin">
        <ns0:color rgb="FF38383B"/>
      </ns0:right>
      <ns0:top style="thin">
        <ns0:color rgb="FF38383B"/>
      </ns0:top>
      <ns0:bottom style="thin">
        <ns0:color rgb="FF38383B"/>
      </ns0:bottom>
      <ns0:diagonal/>
    </ns0:border>
    <ns0:border>
      <ns0:left/>
      <ns0:right/>
      <ns0:top style="thin">
        <ns0:color rgb="FF38383B"/>
      </ns0:top>
      <ns0:bottom style="thin">
        <ns0:color rgb="FF38383B"/>
      </ns0:bottom>
      <ns0:diagonal/>
    </ns0:border>
    <ns0:border>
      <ns0:left/>
      <ns0:right/>
      <ns0:top/>
      <ns0:bottom style="thin">
        <ns0:color indexed="64"/>
      </ns0:bottom>
      <ns0:diagonal/>
    </ns0:border>
    <ns0:border>
      <ns0:left style="thin">
        <ns0:color indexed="64"/>
      </ns0:left>
      <ns0:right style="thin">
        <ns0:color indexed="64"/>
      </ns0:right>
      <ns0:top style="thin">
        <ns0:color indexed="64"/>
      </ns0:top>
      <ns0:bottom style="thin">
        <ns0:color indexed="64"/>
      </ns0:bottom>
      <ns0:diagonal/>
    </ns0:border>
    <ns0:border>
      <ns0:left style="thin">
        <ns0:color indexed="64"/>
      </ns0:left>
      <ns0:right style="thin">
        <ns0:color indexed="64"/>
      </ns0:right>
      <ns0:top style="thin">
        <ns0:color indexed="64"/>
      </ns0:top>
      <ns0:bottom/>
      <ns0:diagonal/>
    </ns0:border>
    <ns0:border>
      <ns0:left style="thin">
        <ns0:color indexed="64"/>
      </ns0:left>
      <ns0:right/>
      <ns0:top style="thin">
        <ns0:color indexed="64"/>
      </ns0:top>
      <ns0:bottom style="thin">
        <ns0:color indexed="64"/>
      </ns0:bottom>
      <ns0:diagonal/>
    </ns0:border>
    <ns0:border>
      <ns0:left/>
      <ns0:right style="thin">
        <ns0:color indexed="64"/>
      </ns0:right>
      <ns0:top style="thin">
        <ns0:color indexed="64"/>
      </ns0:top>
      <ns0:bottom style="thin">
        <ns0:color indexed="64"/>
      </ns0:bottom>
      <ns0:diagonal/>
    </ns0:border>
    <ns0:border>
      <ns0:left/>
      <ns0:right/>
      <ns0:top style="thin">
        <ns0:color auto="1"/>
      </ns0:top>
      <ns0:bottom style="thin">
        <ns0:color auto="1"/>
      </ns0:bottom>
      <ns0:diagonal/>
    </ns0:border>
    <ns0:border>
      <ns0:left style="thin">
        <ns0:color rgb="FF38383B"/>
      </ns0:left>
      <ns0:right style="thin">
        <ns0:color rgb="FF38383B"/>
      </ns0:right>
      <ns0:top/>
      <ns0:bottom/>
      <ns0:diagonal/>
    </ns0:border>
    <ns0:border>
      <ns0:left/>
      <ns0:right/>
      <ns0:top style="thin">
        <ns0:color indexed="64"/>
      </ns0:top>
      <ns0:bottom/>
      <ns0:diagonal/>
    </ns0:border>
    <ns0:border>
      <ns0:left style="thin">
        <ns0:color auto="1"/>
      </ns0:left>
      <ns0:right/>
      <ns0:top style="thin">
        <ns0:color auto="1"/>
      </ns0:top>
      <ns0:bottom/>
      <ns0:diagonal/>
    </ns0:border>
    <ns0:border>
      <ns0:left style="thin">
        <ns0:color auto="1"/>
      </ns0:left>
      <ns0:right/>
      <ns0:top/>
      <ns0:bottom/>
      <ns0:diagonal/>
    </ns0:border>
    <ns0:border>
      <ns0:left style="thin">
        <ns0:color auto="1"/>
      </ns0:left>
      <ns0:right style="thin">
        <ns0:color auto="1"/>
      </ns0:right>
      <ns0:top/>
      <ns0:bottom/>
      <ns0:diagonal/>
    </ns0:border>
    <ns0:border>
      <ns0:left style="thin">
        <ns0:color auto="1"/>
      </ns0:left>
      <ns0:right/>
      <ns0:top/>
      <ns0:bottom style="thin">
        <ns0:color auto="1"/>
      </ns0:bottom>
      <ns0:diagonal/>
    </ns0:border>
    <ns0:border>
      <ns0:left style="thin">
        <ns0:color auto="1"/>
      </ns0:left>
      <ns0:right style="thin">
        <ns0:color auto="1"/>
      </ns0:right>
      <ns0:top/>
      <ns0:bottom style="thin">
        <ns0:color auto="1"/>
      </ns0:bottom>
      <ns0:diagonal/>
    </ns0:border>
    <ns0:border>
      <ns0:left/>
      <ns0:right style="thin">
        <ns0:color auto="1"/>
      </ns0:right>
      <ns0:top/>
      <ns0:bottom/>
      <ns0:diagonal/>
    </ns0:border>
  </ns0:borders>
  <ns0:cellStyleXfs count="44">
    <ns0:xf numFmtId="0" fontId="0" fillId="0" borderId="0"/>
    <ns0:xf numFmtId="164" fontId="30" fillId="0" borderId="0" applyFont="0" applyFill="0" applyBorder="0" applyAlignment="0" applyProtection="0"/>
    <ns0:xf numFmtId="0" fontId="31" fillId="0" borderId="0"/>
    <ns0:xf numFmtId="0" fontId="32" fillId="0" borderId="0"/>
    <ns0:xf numFmtId="0" fontId="1" fillId="0" borderId="0"/>
    <ns0:xf numFmtId="164" fontId="1" fillId="0" borderId="0" applyFont="0" applyFill="0" applyBorder="0" applyAlignment="0" applyProtection="0"/>
    <ns0:xf numFmtId="0" fontId="12" fillId="0" borderId="0"/>
    <ns0:xf numFmtId="9" fontId="33" fillId="0" borderId="0" applyFont="0" applyFill="0" applyBorder="0" applyAlignment="0" applyProtection="0"/>
    <ns0:xf numFmtId="0" fontId="34" fillId="0" borderId="0" applyNumberFormat="0" applyFill="0" applyBorder="0" applyProtection="0">
      <ns0:alignment vertical="top" wrapText="1"/>
    </ns0:xf>
    <ns0:xf numFmtId="0" fontId="35" fillId="0" borderId="0"/>
    <ns0:xf numFmtId="0" fontId="33" fillId="0" borderId="0"/>
    <ns0:xf numFmtId="0" fontId="12" fillId="0" borderId="6">
      <ns0:alignment horizontal="center"/>
    </ns0:xf>
    <ns0:xf numFmtId="0" fontId="33" fillId="0" borderId="0">
      <ns0:alignment vertical="top"/>
    </ns0:xf>
    <ns0:xf numFmtId="0" fontId="12" fillId="0" borderId="6">
      <ns0:alignment horizontal="center"/>
    </ns0:xf>
    <ns0:xf numFmtId="0" fontId="12" fillId="0" borderId="0">
      <ns0:alignment vertical="top"/>
    </ns0:xf>
    <ns0:xf numFmtId="0" fontId="33" fillId="0" borderId="0"/>
    <ns0:xf numFmtId="0" fontId="38" fillId="0" borderId="0">
      <ns0:alignment horizontal="right" vertical="top" wrapText="1"/>
    </ns0:xf>
    <ns0:xf numFmtId="0" fontId="12" fillId="0" borderId="0"/>
    <ns0:xf numFmtId="0" fontId="33" fillId="0" borderId="0"/>
    <ns0:xf numFmtId="0" fontId="33" fillId="0" borderId="0"/>
    <ns0:xf numFmtId="0" fontId="12" fillId="0" borderId="0"/>
    <ns0:xf numFmtId="0" fontId="12" fillId="0" borderId="0"/>
    <ns0:xf numFmtId="0" fontId="33" fillId="0" borderId="0"/>
    <ns0:xf numFmtId="2" fontId="37" fillId="0" borderId="0">
      <ns0:alignment horizontal="right" vertical="top"/>
    </ns0:xf>
    <ns0:xf numFmtId="0" fontId="33" fillId="0" borderId="0"/>
    <ns0:xf numFmtId="0" fontId="12" fillId="0" borderId="0"/>
    <ns0:xf numFmtId="0" fontId="12" fillId="0" borderId="6">
      <ns0:alignment horizontal="center" wrapText="1"/>
    </ns0:xf>
    <ns0:xf numFmtId="0" fontId="33" fillId="0" borderId="0">
      <ns0:alignment vertical="top"/>
    </ns0:xf>
    <ns0:xf numFmtId="0" fontId="33" fillId="0" borderId="0">
      <ns0:alignment vertical="top"/>
    </ns0:xf>
    <ns0:xf numFmtId="0" fontId="37" fillId="0" borderId="6">
      <ns0:alignment horizontal="center" vertical="top"/>
    </ns0:xf>
    <ns0:xf numFmtId="0" fontId="37" fillId="0" borderId="6">
      <ns0:alignment horizontal="center" vertical="center"/>
    </ns0:xf>
    <ns0:xf numFmtId="0" fontId="12" fillId="0" borderId="0"/>
    <ns0:xf numFmtId="0" fontId="12" fillId="0" borderId="6">
      <ns0:alignment horizontal="center" wrapText="1"/>
    </ns0:xf>
    <ns0:xf numFmtId="0" fontId="12" fillId="0" borderId="6">
      <ns0:alignment horizontal="center"/>
    </ns0:xf>
    <ns0:xf numFmtId="0" fontId="12" fillId="0" borderId="6">
      <ns0:alignment horizontal="center" wrapText="1"/>
    </ns0:xf>
    <ns0:xf numFmtId="0" fontId="33" fillId="0" borderId="0"/>
    <ns0:xf numFmtId="0" fontId="12" fillId="0" borderId="0">
      <ns0:alignment horizontal="center"/>
    </ns0:xf>
    <ns0:xf numFmtId="0" fontId="12" fillId="0" borderId="0">
      <ns0:alignment horizontal="left" vertical="top"/>
    </ns0:xf>
    <ns0:xf numFmtId="0" fontId="12" fillId="0" borderId="0"/>
    <ns0:xf numFmtId="0" fontId="31" fillId="0" borderId="0"/>
    <ns0:xf numFmtId="0" fontId="54" fillId="0" borderId="0"/>
    <ns0:xf numFmtId="0" fontId="63" fillId="0" borderId="0"/>
    <ns0:xf numFmtId="0" fontId="64" fillId="0" borderId="0"/>
    <ns0:xf numFmtId="0" fontId="66" fillId="0" borderId="0"/>
  </ns0:cellStyleXfs>
  <ns0:cellXfs count="386">
    <ns0:xf numFmtId="0" fontId="0" fillId="0" borderId="0" xfId="0" applyAlignment="1">
      <ns0:alignment horizontal="left" vertical="top"/>
    </ns0:xf>
    <ns0:xf numFmtId="166" fontId="40" fillId="0" borderId="6" xfId="0" applyNumberFormat="1" applyFont="1" applyFill="1" applyBorder="1" applyAlignment="1" applyProtection="1">
      <ns0:alignment horizontal="center" vertical="top" wrapText="1"/>
    </ns0:xf>
    <ns0:xf numFmtId="0" fontId="40" fillId="0" borderId="6" xfId="0" applyNumberFormat="1" applyFont="1" applyFill="1" applyBorder="1" applyAlignment="1" applyProtection="1">
      <ns0:alignment horizontal="center" vertical="top"/>
    </ns0:xf>
    <ns0:xf numFmtId="168" fontId="40" fillId="0" borderId="6" xfId="0" applyNumberFormat="1" applyFont="1" applyFill="1" applyBorder="1" applyAlignment="1" applyProtection="1">
      <ns0:alignment horizontal="center" vertical="top" wrapText="1"/>
    </ns0:xf>
    <ns0:xf numFmtId="2" fontId="11" fillId="0" borderId="6" xfId="0" applyNumberFormat="1" applyFont="1" applyFill="1" applyBorder="1" applyAlignment="1">
      <ns0:alignment horizontal="center" vertical="top" shrinkToFit="1"/>
    </ns0:xf>
    <ns0:xf numFmtId="0" fontId="4" fillId="0" borderId="6" xfId="0" applyFont="1" applyFill="1" applyBorder="1" applyAlignment="1">
      <ns0:alignment horizontal="center" vertical="top" wrapText="1"/>
    </ns0:xf>
    <ns0:xf numFmtId="164" fontId="11" fillId="0" borderId="6" xfId="1" applyFont="1" applyFill="1" applyBorder="1" applyAlignment="1">
      <ns0:alignment horizontal="center" vertical="top" shrinkToFit="1"/>
    </ns0:xf>
    <ns0:xf numFmtId="0" fontId="31" fillId="0" borderId="6" xfId="0" applyNumberFormat="1" applyFont="1" applyFill="1" applyBorder="1" applyAlignment="1" applyProtection="1">
      <ns0:alignment horizontal="center" vertical="top" wrapText="1"/>
    </ns0:xf>
    <ns0:xf numFmtId="2" fontId="40" fillId="0" borderId="6" xfId="0" applyNumberFormat="1" applyFont="1" applyFill="1" applyBorder="1" applyAlignment="1" applyProtection="1">
      <ns0:alignment horizontal="center" vertical="top" wrapText="1"/>
    </ns0:xf>
    <ns0:xf numFmtId="2" fontId="40" fillId="0" borderId="6" xfId="0" applyNumberFormat="1" applyFont="1" applyFill="1" applyBorder="1" applyAlignment="1" applyProtection="1">
      <ns0:alignment horizontal="center" vertical="top"/>
    </ns0:xf>
    <ns0:xf numFmtId="166" fontId="40" fillId="0" borderId="6" xfId="0" applyNumberFormat="1" applyFont="1" applyFill="1" applyBorder="1" applyAlignment="1" applyProtection="1">
      <ns0:alignment horizontal="center" vertical="top"/>
    </ns0:xf>
    <ns0:xf numFmtId="4" fontId="4" fillId="0" borderId="6" xfId="0" applyNumberFormat="1" applyFont="1" applyFill="1" applyBorder="1" applyAlignment="1">
      <ns0:alignment horizontal="center" vertical="top" wrapText="1"/>
    </ns0:xf>
    <ns0:xf numFmtId="165" fontId="11" fillId="0" borderId="6" xfId="0" applyNumberFormat="1" applyFont="1" applyFill="1" applyBorder="1" applyAlignment="1">
      <ns0:alignment horizontal="center" vertical="top" shrinkToFit="1"/>
    </ns0:xf>
    <ns0:xf numFmtId="167" fontId="40" fillId="0" borderId="6" xfId="0" applyNumberFormat="1" applyFont="1" applyFill="1" applyBorder="1" applyAlignment="1" applyProtection="1">
      <ns0:alignment horizontal="center" vertical="top" wrapText="1"/>
    </ns0:xf>
    <ns0:xf numFmtId="2" fontId="12" fillId="0" borderId="6" xfId="0" applyNumberFormat="1" applyFont="1" applyFill="1" applyBorder="1" applyAlignment="1">
      <ns0:alignment horizontal="center" vertical="top" wrapText="1"/>
    </ns0:xf>
    <ns0:xf numFmtId="4" fontId="13" fillId="0" borderId="6" xfId="0" applyNumberFormat="1" applyFont="1" applyFill="1" applyBorder="1" applyAlignment="1">
      <ns0:alignment horizontal="center" vertical="top" shrinkToFit="1"/>
    </ns0:xf>
    <ns0:xf numFmtId="164" fontId="12" fillId="0" borderId="6" xfId="1" applyFont="1" applyFill="1" applyBorder="1" applyAlignment="1">
      <ns0:alignment horizontal="center" vertical="top" wrapText="1"/>
    </ns0:xf>
    <ns0:xf numFmtId="165" fontId="40" fillId="0" borderId="6" xfId="0" applyNumberFormat="1" applyFont="1" applyFill="1" applyBorder="1" applyAlignment="1" applyProtection="1">
      <ns0:alignment horizontal="center" vertical="top"/>
    </ns0:xf>
    <ns0:xf numFmtId="1" fontId="40" fillId="0" borderId="6" xfId="0" applyNumberFormat="1" applyFont="1" applyFill="1" applyBorder="1" applyAlignment="1" applyProtection="1">
      <ns0:alignment horizontal="center" vertical="top" wrapText="1"/>
    </ns0:xf>
    <ns0:xf numFmtId="0" fontId="40" fillId="0" borderId="6" xfId="0" applyNumberFormat="1" applyFont="1" applyFill="1" applyBorder="1" applyAlignment="1" applyProtection="1">
      <ns0:alignment horizontal="left" vertical="top" wrapText="1"/>
    </ns0:xf>
    <ns0:xf numFmtId="0" fontId="40" fillId="0" borderId="6" xfId="0" applyNumberFormat="1" applyFont="1" applyFill="1" applyBorder="1" applyAlignment="1" applyProtection="1">
      <ns0:alignment vertical="top" wrapText="1"/>
    </ns0:xf>
    <ns0:xf numFmtId="165" fontId="40" fillId="0" borderId="6" xfId="0" applyNumberFormat="1" applyFont="1" applyFill="1" applyBorder="1" applyAlignment="1" applyProtection="1">
      <ns0:alignment horizontal="center" vertical="top" wrapText="1"/>
    </ns0:xf>
    <ns0:xf numFmtId="0" fontId="4" fillId="0" borderId="6" xfId="0" applyFont="1" applyFill="1" applyBorder="1" applyAlignment="1">
      <ns0:alignment horizontal="left" vertical="top"/>
    </ns0:xf>
    <ns0:xf numFmtId="0" fontId="31" fillId="0" borderId="6" xfId="0" applyFont="1" applyFill="1" applyBorder="1" applyAlignment="1">
      <ns0:alignment horizontal="left" vertical="top" wrapText="1"/>
    </ns0:xf>
    <ns0:xf numFmtId="1" fontId="40" fillId="0" borderId="6" xfId="40" applyNumberFormat="1" applyFont="1" applyFill="1" applyBorder="1" applyAlignment="1" applyProtection="1">
      <ns0:alignment horizontal="center" vertical="top" wrapText="1"/>
    </ns0:xf>
    <ns0:xf numFmtId="4" fontId="58" fillId="0" borderId="6" xfId="0" applyNumberFormat="1" applyFont="1" applyFill="1" applyBorder="1" applyAlignment="1">
      <ns0:alignment horizontal="center" vertical="top" shrinkToFit="1"/>
    </ns0:xf>
    <ns0:xf numFmtId="0" fontId="5" fillId="0" borderId="0" xfId="0" applyFont="1" applyFill="1" applyAlignment="1">
      <ns0:alignment horizontal="left" vertical="top"/>
    </ns0:xf>
    <ns0:xf numFmtId="0" fontId="3" fillId="0" borderId="0" xfId="0" applyFont="1" applyFill="1" applyAlignment="1">
      <ns0:alignment horizontal="left" vertical="top"/>
    </ns0:xf>
    <ns0:xf numFmtId="0" fontId="2" fillId="0" borderId="0" xfId="0" applyFont="1" applyFill="1" applyAlignment="1">
      <ns0:alignment horizontal="left" vertical="top"/>
    </ns0:xf>
    <ns0:xf numFmtId="0" fontId="51" fillId="0" borderId="0" xfId="0" applyFont="1" applyFill="1" applyAlignment="1">
      <ns0:alignment horizontal="left" vertical="top"/>
    </ns0:xf>
    <ns0:xf numFmtId="0" fontId="4" fillId="0" borderId="0" xfId="0" applyFont="1" applyFill="1" applyAlignment="1">
      <ns0:alignment horizontal="left" vertical="top"/>
    </ns0:xf>
    <ns0:xf numFmtId="0" fontId="6" fillId="0" borderId="1" xfId="0" applyFont="1" applyFill="1" applyBorder="1" applyAlignment="1">
      <ns0:alignment horizontal="left" vertical="top" wrapText="1" indent="1"/>
    </ns0:xf>
    <ns0:xf numFmtId="0" fontId="21" fillId="0" borderId="1" xfId="0" applyFont="1" applyFill="1" applyBorder="1" applyAlignment="1">
      <ns0:alignment horizontal="left" vertical="top" wrapText="1" indent="2"/>
    </ns0:xf>
    <ns0:xf numFmtId="0" fontId="12" fillId="0" borderId="1" xfId="0" applyFont="1" applyFill="1" applyBorder="1" applyAlignment="1">
      <ns0:alignment horizontal="left" vertical="top" wrapText="1" indent="2"/>
    </ns0:xf>
    <ns0:xf numFmtId="0" fontId="4" fillId="0" borderId="1" xfId="0" applyFont="1" applyFill="1" applyBorder="1" applyAlignment="1">
      <ns0:alignment horizontal="left" vertical="top" wrapText="1"/>
    </ns0:xf>
    <ns0:xf numFmtId="0" fontId="10" fillId="0" borderId="1" xfId="0" applyFont="1" applyFill="1" applyBorder="1" applyAlignment="1">
      <ns0:alignment horizontal="left" vertical="top" wrapText="1"/>
    </ns0:xf>
    <ns0:xf numFmtId="0" fontId="50" fillId="0" borderId="0" xfId="0" applyFont="1" applyFill="1" applyAlignment="1">
      <ns0:alignment horizontal="left" vertical="top" wrapText="1"/>
    </ns0:xf>
    <ns0:xf numFmtId="0" fontId="4" fillId="0" borderId="6" xfId="0" applyFont="1" applyFill="1" applyBorder="1" applyAlignment="1">
      <ns0:alignment horizontal="center" vertical="center" wrapText="1"/>
    </ns0:xf>
    <ns0:xf numFmtId="0" fontId="4" fillId="0" borderId="6" xfId="0" applyFont="1" applyFill="1" applyBorder="1" applyAlignment="1">
      <ns0:alignment horizontal="left" vertical="top" wrapText="1" indent="1"/>
    </ns0:xf>
    <ns0:xf numFmtId="0" fontId="4" fillId="0" borderId="6" xfId="0" applyFont="1" applyFill="1" applyBorder="1" applyAlignment="1">
      <ns0:alignment horizontal="center" vertical="top"/>
    </ns0:xf>
    <ns0:xf numFmtId="165" fontId="31" fillId="0" borderId="6" xfId="0" applyNumberFormat="1" applyFont="1" applyFill="1" applyBorder="1" applyAlignment="1">
      <ns0:alignment horizontal="center" vertical="top" wrapText="1"/>
    </ns0:xf>
    <ns0:xf numFmtId="0" fontId="40" fillId="0" borderId="6" xfId="0" applyFont="1" applyFill="1" applyBorder="1" applyAlignment="1">
      <ns0:alignment horizontal="left" vertical="top"/>
    </ns0:xf>
    <ns0:xf numFmtId="4" fontId="31" fillId="0" borderId="6" xfId="0" applyNumberFormat="1" applyFont="1" applyFill="1" applyBorder="1" applyAlignment="1">
      <ns0:alignment horizontal="center" vertical="top" wrapText="1"/>
    </ns0:xf>
    <ns0:xf numFmtId="0" fontId="59" fillId="0" borderId="6" xfId="0" applyFont="1" applyFill="1" applyBorder="1" applyAlignment="1">
      <ns0:alignment horizontal="left" vertical="top"/>
    </ns0:xf>
    <ns0:xf numFmtId="0" fontId="5" fillId="0" borderId="6" xfId="0" applyFont="1" applyFill="1" applyBorder="1" applyAlignment="1">
      <ns0:alignment horizontal="left" vertical="top"/>
    </ns0:xf>
    <ns0:xf numFmtId="1" fontId="5" fillId="0" borderId="6" xfId="0" applyNumberFormat="1" applyFont="1" applyFill="1" applyBorder="1" applyAlignment="1">
      <ns0:alignment horizontal="left" vertical="top"/>
    </ns0:xf>
    <ns0:xf numFmtId="164" fontId="5" fillId="0" borderId="6" xfId="1" applyFont="1" applyFill="1" applyBorder="1" applyAlignment="1">
      <ns0:alignment horizontal="left" vertical="top"/>
    </ns0:xf>
    <ns0:xf numFmtId="164" fontId="49" fillId="0" borderId="6" xfId="1" applyFont="1" applyFill="1" applyBorder="1" applyAlignment="1">
      <ns0:alignment horizontal="left" vertical="top"/>
    </ns0:xf>
    <ns0:xf numFmtId="0" fontId="0" fillId="0" borderId="6" xfId="0" applyFill="1" applyBorder="1" applyAlignment="1">
      <ns0:alignment horizontal="left" vertical="top"/>
    </ns0:xf>
    <ns0:xf numFmtId="4" fontId="48" fillId="0" borderId="6" xfId="0" applyNumberFormat="1" applyFont="1" applyFill="1" applyBorder="1" applyAlignment="1">
      <ns0:alignment horizontal="left" vertical="top"/>
    </ns0:xf>
    <ns0:xf numFmtId="164" fontId="5" fillId="0" borderId="0" xfId="1" applyFont="1" applyFill="1" applyBorder="1" applyAlignment="1">
      <ns0:alignment horizontal="left" vertical="top"/>
    </ns0:xf>
    <ns0:xf numFmtId="0" fontId="0" fillId="0" borderId="0" xfId="0" applyFill="1" applyBorder="1" applyAlignment="1">
      <ns0:alignment horizontal="left" vertical="top"/>
    </ns0:xf>
    <ns0:xf numFmtId="43" fontId="0" fillId="0" borderId="0" xfId="0" applyNumberFormat="1" applyFill="1" applyAlignment="1">
      <ns0:alignment horizontal="left" vertical="top"/>
    </ns0:xf>
    <ns0:xf numFmtId="4" fontId="57" fillId="0" borderId="0" xfId="0" applyNumberFormat="1" applyFont="1" applyFill="1" applyBorder="1" applyAlignment="1" applyProtection="1">
      <ns0:alignment horizontal="right" vertical="top" wrapText="1"/>
    </ns0:xf>
    <ns0:xf numFmtId="0" fontId="0" fillId="0" borderId="0" xfId="0" applyFill="1" applyAlignment="1">
      <ns0:alignment horizontal="left" vertical="top"/>
    </ns0:xf>
    <ns0:xf numFmtId="0" fontId="5" fillId="0" borderId="10" xfId="0" applyFont="1" applyFill="1" applyBorder="1" applyAlignment="1">
      <ns0:alignment horizontal="left" vertical="center" wrapText="1"/>
    </ns0:xf>
    <ns0:xf numFmtId="0" fontId="48" fillId="0" borderId="6" xfId="0" applyFont="1" applyFill="1" applyBorder="1" applyAlignment="1">
      <ns0:alignment horizontal="left" vertical="top"/>
    </ns0:xf>
    <ns0:xf numFmtId="166" fontId="11" fillId="0" borderId="6" xfId="0" applyNumberFormat="1" applyFont="1" applyFill="1" applyBorder="1" applyAlignment="1">
      <ns0:alignment horizontal="center" vertical="top" shrinkToFit="1"/>
    </ns0:xf>
    <ns0:xf numFmtId="167" fontId="40" fillId="0" borderId="6" xfId="0" applyNumberFormat="1" applyFont="1" applyFill="1" applyBorder="1" applyAlignment="1" applyProtection="1">
      <ns0:alignment horizontal="center" vertical="top"/>
    </ns0:xf>
    <ns0:xf numFmtId="167" fontId="11" fillId="0" borderId="6" xfId="0" applyNumberFormat="1" applyFont="1" applyFill="1" applyBorder="1" applyAlignment="1">
      <ns0:alignment horizontal="center" vertical="top" shrinkToFit="1"/>
    </ns0:xf>
    <ns0:xf numFmtId="2" fontId="4" fillId="0" borderId="6" xfId="0" applyNumberFormat="1" applyFont="1" applyFill="1" applyBorder="1" applyAlignment="1">
      <ns0:alignment horizontal="center" vertical="top"/>
    </ns0:xf>
    <ns0:xf numFmtId="0" fontId="40" fillId="0" borderId="6" xfId="0" applyFont="1" applyFill="1" applyBorder="1" applyAlignment="1">
      <ns0:alignment horizontal="center" vertical="top"/>
    </ns0:xf>
    <ns0:xf numFmtId="168" fontId="31" fillId="0" borderId="6" xfId="0" applyNumberFormat="1" applyFont="1" applyFill="1" applyBorder="1" applyAlignment="1">
      <ns0:alignment horizontal="center" vertical="top" wrapText="1"/>
    </ns0:xf>
    <ns0:xf numFmtId="2" fontId="39" fillId="0" borderId="0" xfId="0" applyNumberFormat="1" applyFont="1" applyFill="1" applyBorder="1" applyAlignment="1">
      <ns0:alignment horizontal="right" vertical="center" wrapText="1"/>
    </ns0:xf>
    <ns0:xf numFmtId="0" fontId="48" fillId="0" borderId="6" xfId="0" applyFont="1" applyFill="1" applyBorder="1" applyAlignment="1">
      <ns0:alignment horizontal="left" vertical="top" wrapText="1"/>
    </ns0:xf>
    <ns0:xf numFmtId="0" fontId="48" fillId="0" borderId="6" xfId="0" applyFont="1" applyFill="1" applyBorder="1" applyAlignment="1">
      <ns0:alignment horizontal="center" vertical="top" wrapText="1"/>
    </ns0:xf>
    <ns0:xf numFmtId="0" fontId="48" fillId="0" borderId="6" xfId="0" applyFont="1" applyFill="1" applyBorder="1" applyAlignment="1">
      <ns0:alignment horizontal="left" vertical="top" wrapText="1" indent="1"/>
    </ns0:xf>
    <ns0:xf numFmtId="0" fontId="48" fillId="0" borderId="9" xfId="0" applyFont="1" applyFill="1" applyBorder="1" applyAlignment="1">
      <ns0:alignment horizontal="left" vertical="top" wrapText="1"/>
    </ns0:xf>
    <ns0:xf numFmtId="0" fontId="49" fillId="0" borderId="10" xfId="0" applyFont="1" applyFill="1" applyBorder="1" applyAlignment="1">
      <ns0:alignment horizontal="left" vertical="center" wrapText="1"/>
    </ns0:xf>
    <ns0:xf numFmtId="0" fontId="49" fillId="0" borderId="9" xfId="0" applyFont="1" applyFill="1" applyBorder="1" applyAlignment="1">
      <ns0:alignment horizontal="left" vertical="center" wrapText="1"/>
    </ns0:xf>
    <ns0:xf numFmtId="0" fontId="59" fillId="0" borderId="9" xfId="0" applyFont="1" applyFill="1" applyBorder="1" applyAlignment="1">
      <ns0:alignment horizontal="left" vertical="top" wrapText="1"/>
    </ns0:xf>
    <ns0:xf numFmtId="0" fontId="59" fillId="0" borderId="6" xfId="0" applyFont="1" applyFill="1" applyBorder="1" applyAlignment="1">
      <ns0:alignment horizontal="center" vertical="top" wrapText="1"/>
    </ns0:xf>
    <ns0:xf numFmtId="0" fontId="59" fillId="0" borderId="6" xfId="0" applyFont="1" applyFill="1" applyBorder="1" applyAlignment="1">
      <ns0:alignment horizontal="left" vertical="top" wrapText="1" indent="1"/>
    </ns0:xf>
    <ns0:xf numFmtId="0" fontId="59" fillId="0" borderId="6" xfId="0" applyFont="1" applyFill="1" applyBorder="1" applyAlignment="1">
      <ns0:alignment horizontal="left" vertical="top" wrapText="1"/>
    </ns0:xf>
    <ns0:xf numFmtId="0" fontId="0" fillId="0" borderId="0" xfId="0" applyFill="1" applyAlignment="1">
      <ns0:alignment horizontal="left" vertical="top"/>
    </ns0:xf>
    <ns0:xf numFmtId="1" fontId="40" fillId="0" borderId="6" xfId="41" applyNumberFormat="1" applyFont="1" applyFill="1" applyBorder="1" applyAlignment="1" applyProtection="1">
      <ns0:alignment horizontal="center" vertical="top" wrapText="1"/>
    </ns0:xf>
    <ns0:xf numFmtId="0" fontId="40" fillId="0" borderId="6" xfId="41" applyNumberFormat="1" applyFont="1" applyFill="1" applyBorder="1" applyAlignment="1" applyProtection="1">
      <ns0:alignment horizontal="left" vertical="top" wrapText="1"/>
    </ns0:xf>
    <ns0:xf numFmtId="0" fontId="40" fillId="0" borderId="6" xfId="41" applyNumberFormat="1" applyFont="1" applyFill="1" applyBorder="1" applyAlignment="1" applyProtection="1">
      <ns0:alignment vertical="top" wrapText="1"/>
    </ns0:xf>
    <ns0:xf numFmtId="0" fontId="31" fillId="0" borderId="6" xfId="41" applyNumberFormat="1" applyFont="1" applyFill="1" applyBorder="1" applyAlignment="1" applyProtection="1">
      <ns0:alignment horizontal="center" vertical="top" wrapText="1"/>
    </ns0:xf>
    <ns0:xf numFmtId="166" fontId="40" fillId="0" borderId="6" xfId="41" applyNumberFormat="1" applyFont="1" applyFill="1" applyBorder="1" applyAlignment="1" applyProtection="1">
      <ns0:alignment horizontal="center" vertical="top" wrapText="1"/>
    </ns0:xf>
    <ns0:xf numFmtId="0" fontId="41" fillId="0" borderId="0" xfId="39" applyFont="1" applyFill="1" applyAlignment="1">
      <ns0:alignment horizontal="left"/>
    </ns0:xf>
    <ns0:xf numFmtId="0" fontId="66" fillId="0" borderId="0" xfId="43"/>
    <ns0:xf numFmtId="0" fontId="56" fillId="0" borderId="0" xfId="43" applyNumberFormat="1" applyFont="1" applyFill="1" applyBorder="1" applyAlignment="1" applyProtection="1"/>
    <ns0:xf numFmtId="0" fontId="60" fillId="0" borderId="0" xfId="43" applyNumberFormat="1" applyFont="1" applyFill="1" applyBorder="1" applyAlignment="1" applyProtection="1">
      <ns0:alignment horizontal="center"/>
    </ns0:xf>
    <ns0:xf numFmtId="0" fontId="43" fillId="0" borderId="0" xfId="43" applyNumberFormat="1" applyFont="1" applyFill="1" applyBorder="1" applyAlignment="1" applyProtection="1">
      <ns0:alignment horizontal="right" vertical="top"/>
    </ns0:xf>
    <ns0:xf numFmtId="0" fontId="61" fillId="0" borderId="0" xfId="43" applyNumberFormat="1" applyFont="1" applyFill="1" applyBorder="1" applyAlignment="1" applyProtection="1">
      <ns0:alignment horizontal="center" wrapText="1"/>
    </ns0:xf>
    <ns0:xf numFmtId="0" fontId="42" fillId="0" borderId="0" xfId="43" applyNumberFormat="1" applyFont="1" applyFill="1" applyBorder="1" applyAlignment="1" applyProtection="1">
      <ns0:alignment horizontal="center" wrapText="1"/>
    </ns0:xf>
    <ns0:xf numFmtId="0" fontId="56" fillId="0" borderId="0" xfId="43" applyNumberFormat="1" applyFont="1" applyFill="1" applyBorder="1" applyAlignment="1" applyProtection="1">
      <ns0:alignment wrapText="1"/>
    </ns0:xf>
    <ns0:xf numFmtId="0" fontId="62" fillId="0" borderId="0" xfId="43" applyNumberFormat="1" applyFont="1" applyFill="1" applyBorder="1" applyAlignment="1" applyProtection="1">
      <ns0:alignment horizontal="center"/>
    </ns0:xf>
    <ns0:xf numFmtId="0" fontId="62" fillId="0" borderId="0" xfId="43" applyNumberFormat="1" applyFont="1" applyFill="1" applyBorder="1" applyAlignment="1" applyProtection="1"/>
    <ns0:xf numFmtId="0" fontId="56" fillId="0" borderId="0" xfId="43" applyNumberFormat="1" applyFont="1" applyFill="1" applyBorder="1" applyAlignment="1" applyProtection="1">
      <ns0:alignment horizontal="center"/>
    </ns0:xf>
    <ns0:xf numFmtId="0" fontId="56" fillId="0" borderId="0" xfId="43" applyNumberFormat="1" applyFont="1" applyFill="1" applyBorder="1" applyAlignment="1" applyProtection="1">
      <ns0:alignment horizontal="right" vertical="center"/>
    </ns0:xf>
    <ns0:xf numFmtId="0" fontId="60" fillId="0" borderId="0" xfId="43" applyNumberFormat="1" applyFont="1" applyFill="1" applyBorder="1" applyAlignment="1" applyProtection="1">
      <ns0:alignment horizontal="left"/>
    </ns0:xf>
    <ns0:xf numFmtId="2" fontId="56" fillId="0" borderId="0" xfId="43" applyNumberFormat="1" applyFont="1" applyFill="1" applyBorder="1" applyAlignment="1" applyProtection="1"/>
    <ns0:xf numFmtId="2" fontId="57" fillId="0" borderId="0" xfId="43" applyNumberFormat="1" applyFont="1" applyFill="1" applyBorder="1" applyAlignment="1" applyProtection="1">
      <ns0:alignment horizontal="right"/>
    </ns0:xf>
    <ns0:xf numFmtId="0" fontId="60" fillId="0" borderId="0" xfId="43" applyNumberFormat="1" applyFont="1" applyFill="1" applyBorder="1" applyAlignment="1" applyProtection="1">
      <ns0:alignment horizontal="left" vertical="center"/>
    </ns0:xf>
    <ns0:xf numFmtId="0" fontId="55" fillId="0" borderId="0" xfId="43" applyNumberFormat="1" applyFont="1" applyFill="1" applyBorder="1" applyAlignment="1" applyProtection="1"/>
    <ns0:xf numFmtId="2" fontId="55" fillId="0" borderId="0" xfId="43" applyNumberFormat="1" applyFont="1" applyFill="1" applyBorder="1" applyAlignment="1" applyProtection="1">
      <ns0:alignment horizontal="right"/>
    </ns0:xf>
    <ns0:xf numFmtId="0" fontId="56" fillId="0" borderId="0" xfId="43" applyNumberFormat="1" applyFont="1" applyFill="1" applyBorder="1" applyAlignment="1" applyProtection="1">
      <ns0:alignment horizontal="left" vertical="center"/>
    </ns0:xf>
    <ns0:xf numFmtId="0" fontId="56" fillId="0" borderId="0" xfId="43" applyNumberFormat="1" applyFont="1" applyFill="1" applyBorder="1" applyAlignment="1" applyProtection="1">
      <ns0:alignment horizontal="left" wrapText="1"/>
    </ns0:xf>
    <ns0:xf numFmtId="4" fontId="56" fillId="0" borderId="0" xfId="43" applyNumberFormat="1" applyFont="1" applyFill="1" applyBorder="1" applyAlignment="1" applyProtection="1">
      <ns0:alignment horizontal="right"/>
    </ns0:xf>
    <ns0:xf numFmtId="0" fontId="56" fillId="0" borderId="0" xfId="43" applyNumberFormat="1" applyFont="1" applyFill="1" applyBorder="1" applyAlignment="1" applyProtection="1">
      <ns0:alignment horizontal="left"/>
    </ns0:xf>
    <ns0:xf numFmtId="0" fontId="56" fillId="0" borderId="0" xfId="43" applyFont="1" applyAlignment="1">
      <ns0:alignment horizontal="left"/>
    </ns0:xf>
    <ns0:xf numFmtId="0" fontId="55" fillId="0" borderId="0" xfId="43" applyNumberFormat="1" applyFont="1" applyFill="1" applyBorder="1" applyAlignment="1" applyProtection="1">
      <ns0:alignment vertical="center"/>
    </ns0:xf>
    <ns0:xf numFmtId="0" fontId="57" fillId="0" borderId="0" xfId="43" applyNumberFormat="1" applyFont="1" applyFill="1" applyBorder="1" applyAlignment="1" applyProtection="1">
      <ns0:alignment horizontal="left" vertical="center" wrapText="1"/>
    </ns0:xf>
    <ns0:xf numFmtId="0" fontId="57" fillId="0" borderId="0" xfId="43" applyNumberFormat="1" applyFont="1" applyFill="1" applyBorder="1" applyAlignment="1" applyProtection="1">
      <ns0:alignment horizontal="left" vertical="top" wrapText="1"/>
    </ns0:xf>
    <ns0:xf numFmtId="0" fontId="56" fillId="0" borderId="0" xfId="43" applyNumberFormat="1" applyFont="1" applyFill="1" applyBorder="1" applyAlignment="1" applyProtection="1">
      <ns0:alignment horizontal="left" vertical="top" wrapText="1"/>
    </ns0:xf>
    <ns0:xf numFmtId="0" fontId="60" fillId="0" borderId="0" xfId="43" applyNumberFormat="1" applyFont="1" applyFill="1" applyBorder="1" applyAlignment="1" applyProtection="1">
      <ns0:alignment horizontal="left" vertical="top" wrapText="1"/>
    </ns0:xf>
    <ns0:xf numFmtId="0" fontId="55" fillId="0" borderId="0" xfId="43" applyNumberFormat="1" applyFont="1" applyFill="1" applyBorder="1" applyAlignment="1" applyProtection="1">
      <ns0:alignment horizontal="left" vertical="top" wrapText="1"/>
    </ns0:xf>
    <ns0:xf numFmtId="0" fontId="56" fillId="0" borderId="0" xfId="43" applyNumberFormat="1" applyFont="1" applyFill="1" applyBorder="1" applyAlignment="1" applyProtection="1">
      <ns0:alignment horizontal="right" vertical="top"/>
    </ns0:xf>
    <ns0:xf numFmtId="49" fontId="56" fillId="0" borderId="0" xfId="43" applyNumberFormat="1" applyFont="1" applyFill="1" applyBorder="1" applyAlignment="1" applyProtection="1">
      <ns0:alignment vertical="top" wrapText="1"/>
    </ns0:xf>
    <ns0:xf numFmtId="0" fontId="56" fillId="0" borderId="0" xfId="43" applyNumberFormat="1" applyFont="1" applyFill="1" applyBorder="1" applyAlignment="1" applyProtection="1">
      <ns0:alignment vertical="top" wrapText="1"/>
    </ns0:xf>
    <ns0:xf numFmtId="0" fontId="56" fillId="0" borderId="0" xfId="43" applyNumberFormat="1" applyFont="1" applyFill="1" applyBorder="1" applyAlignment="1" applyProtection="1">
      <ns0:alignment horizontal="right" vertical="top" wrapText="1"/>
    </ns0:xf>
    <ns0:xf numFmtId="0" fontId="62" fillId="0" borderId="0" xfId="43" applyNumberFormat="1" applyFont="1" applyFill="1" applyBorder="1" applyAlignment="1" applyProtection="1">
      <ns0:alignment horizontal="center" vertical="center"/>
    </ns0:xf>
    <ns0:xf numFmtId="0" fontId="55" fillId="0" borderId="0" xfId="43" applyNumberFormat="1" applyFont="1" applyFill="1" applyBorder="1" applyAlignment="1" applyProtection="1">
      <ns0:alignment horizontal="center" wrapText="1"/>
    </ns0:xf>
    <ns0:xf numFmtId="0" fontId="55" fillId="0" borderId="0" xfId="43" applyNumberFormat="1" applyFont="1" applyFill="1" applyBorder="1" applyAlignment="1" applyProtection="1">
      <ns0:alignment wrapText="1"/>
    </ns0:xf>
    <ns0:xf numFmtId="0" fontId="55" fillId="0" borderId="0" xfId="43" applyNumberFormat="1" applyFont="1" applyFill="1" applyBorder="1" applyAlignment="1" applyProtection="1">
      <ns0:alignment horizontal="left" vertical="center" wrapText="1"/>
    </ns0:xf>
    <ns0:xf numFmtId="0" fontId="55" fillId="0" borderId="0" xfId="43" applyNumberFormat="1" applyFont="1" applyFill="1" applyBorder="1" applyAlignment="1" applyProtection="1">
      <ns0:alignment vertical="top" wrapText="1"/>
    </ns0:xf>
    <ns0:xf numFmtId="0" fontId="55" fillId="0" borderId="0" xfId="43" applyNumberFormat="1" applyFont="1" applyFill="1" applyBorder="1" applyAlignment="1" applyProtection="1">
      <ns0:alignment horizontal="right" vertical="top" wrapText="1"/>
    </ns0:xf>
    <ns0:xf numFmtId="0" fontId="67" fillId="0" borderId="6" xfId="43" applyNumberFormat="1" applyFont="1" applyFill="1" applyBorder="1" applyAlignment="1" applyProtection="1">
      <ns0:alignment horizontal="center" vertical="center"/>
    </ns0:xf>
    <ns0:xf numFmtId="0" fontId="67" fillId="0" borderId="8" xfId="43" applyNumberFormat="1" applyFont="1" applyFill="1" applyBorder="1" applyAlignment="1" applyProtection="1">
      <ns0:alignment horizontal="center" vertical="center"/>
    </ns0:xf>
    <ns0:xf numFmtId="49" fontId="68" fillId="0" borderId="7" xfId="43" applyNumberFormat="1" applyFont="1" applyFill="1" applyBorder="1" applyAlignment="1" applyProtection="1">
      <ns0:alignment horizontal="center" vertical="top" wrapText="1"/>
    </ns0:xf>
    <ns0:xf numFmtId="0" fontId="68" fillId="0" borderId="7" xfId="43" applyNumberFormat="1" applyFont="1" applyFill="1" applyBorder="1" applyAlignment="1" applyProtection="1">
      <ns0:alignment horizontal="left" vertical="top" wrapText="1"/>
    </ns0:xf>
    <ns0:xf numFmtId="0" fontId="68" fillId="0" borderId="12" xfId="43" applyNumberFormat="1" applyFont="1" applyFill="1" applyBorder="1" applyAlignment="1" applyProtection="1">
      <ns0:alignment horizontal="left" vertical="top" wrapText="1"/>
    </ns0:xf>
    <ns0:xf numFmtId="0" fontId="68" fillId="0" borderId="7" xfId="43" applyNumberFormat="1" applyFont="1" applyFill="1" applyBorder="1" applyAlignment="1" applyProtection="1">
      <ns0:alignment horizontal="center" vertical="top" wrapText="1"/>
    </ns0:xf>
    <ns0:xf numFmtId="2" fontId="39" fillId="0" borderId="7" xfId="43" applyNumberFormat="1" applyFont="1" applyFill="1" applyBorder="1" applyAlignment="1" applyProtection="1">
      <ns0:alignment horizontal="right" vertical="top" wrapText="1"/>
    </ns0:xf>
    <ns0:xf numFmtId="0" fontId="39" fillId="0" borderId="7" xfId="43" applyNumberFormat="1" applyFont="1" applyFill="1" applyBorder="1" applyAlignment="1" applyProtection="1">
      <ns0:alignment horizontal="center" vertical="top" wrapText="1"/>
    </ns0:xf>
    <ns0:xf numFmtId="0" fontId="39" fillId="0" borderId="7" xfId="43" applyNumberFormat="1" applyFont="1" applyFill="1" applyBorder="1" applyAlignment="1" applyProtection="1">
      <ns0:alignment horizontal="right" vertical="top" wrapText="1"/>
    </ns0:xf>
    <ns0:xf numFmtId="0" fontId="67" fillId="0" borderId="6" xfId="43" applyNumberFormat="1" applyFont="1" applyFill="1" applyBorder="1" applyAlignment="1" applyProtection="1">
      <ns0:alignment horizontal="center" vertical="center" wrapText="1"/>
    </ns0:xf>
    <ns0:xf numFmtId="0" fontId="67" fillId="0" borderId="6" xfId="43" applyNumberFormat="1" applyFont="1" applyFill="1" applyBorder="1" applyAlignment="1" applyProtection="1">
      <ns0:alignment horizontal="left" vertical="top" wrapText="1"/>
    </ns0:xf>
    <ns0:xf numFmtId="0" fontId="67" fillId="0" borderId="6" xfId="43" applyNumberFormat="1" applyFont="1" applyFill="1" applyBorder="1" applyAlignment="1" applyProtection="1">
      <ns0:alignment horizontal="center" vertical="top" wrapText="1"/>
    </ns0:xf>
    <ns0:xf numFmtId="0" fontId="38" fillId="0" borderId="6" xfId="43" applyNumberFormat="1" applyFont="1" applyFill="1" applyBorder="1" applyAlignment="1" applyProtection="1">
      <ns0:alignment horizontal="right" vertical="top" wrapText="1"/>
    </ns0:xf>
    <ns0:xf numFmtId="2" fontId="38" fillId="0" borderId="6" xfId="43" applyNumberFormat="1" applyFont="1" applyFill="1" applyBorder="1" applyAlignment="1" applyProtection="1">
      <ns0:alignment horizontal="right" vertical="top" wrapText="1"/>
    </ns0:xf>
    <ns0:xf numFmtId="0" fontId="38" fillId="0" borderId="6" xfId="43" applyNumberFormat="1" applyFont="1" applyFill="1" applyBorder="1" applyAlignment="1" applyProtection="1">
      <ns0:alignment horizontal="center" vertical="top" wrapText="1"/>
    </ns0:xf>
    <ns0:xf numFmtId="2" fontId="38" fillId="0" borderId="6" xfId="43" applyNumberFormat="1" applyFont="1" applyFill="1" applyBorder="1" applyAlignment="1" applyProtection="1">
      <ns0:alignment horizontal="center" vertical="top" wrapText="1"/>
    </ns0:xf>
    <ns0:xf numFmtId="1" fontId="38" fillId="0" borderId="6" xfId="43" applyNumberFormat="1" applyFont="1" applyFill="1" applyBorder="1" applyAlignment="1" applyProtection="1">
      <ns0:alignment horizontal="right" vertical="top" wrapText="1"/>
    </ns0:xf>
    <ns0:xf numFmtId="4" fontId="38" fillId="0" borderId="6" xfId="43" applyNumberFormat="1" applyFont="1" applyFill="1" applyBorder="1" applyAlignment="1" applyProtection="1">
      <ns0:alignment horizontal="right" vertical="top" wrapText="1"/>
    </ns0:xf>
    <ns0:xf numFmtId="1" fontId="38" fillId="0" borderId="6" xfId="43" applyNumberFormat="1" applyFont="1" applyFill="1" applyBorder="1" applyAlignment="1" applyProtection="1">
      <ns0:alignment horizontal="center" vertical="top" wrapText="1"/>
    </ns0:xf>
    <ns0:xf numFmtId="168" fontId="38" fillId="0" borderId="6" xfId="43" applyNumberFormat="1" applyFont="1" applyFill="1" applyBorder="1" applyAlignment="1" applyProtection="1">
      <ns0:alignment horizontal="right" vertical="top" wrapText="1"/>
    </ns0:xf>
    <ns0:xf numFmtId="0" fontId="68" fillId="0" borderId="6" xfId="43" applyNumberFormat="1" applyFont="1" applyFill="1" applyBorder="1" applyAlignment="1" applyProtection="1">
      <ns0:alignment horizontal="center" vertical="top" wrapText="1"/>
    </ns0:xf>
    <ns0:xf numFmtId="0" fontId="68" fillId="0" borderId="6" xfId="43" applyNumberFormat="1" applyFont="1" applyFill="1" applyBorder="1" applyAlignment="1" applyProtection="1">
      <ns0:alignment horizontal="left" vertical="top" wrapText="1"/>
    </ns0:xf>
    <ns0:xf numFmtId="0" fontId="39" fillId="0" borderId="6" xfId="43" applyNumberFormat="1" applyFont="1" applyFill="1" applyBorder="1" applyAlignment="1" applyProtection="1">
      <ns0:alignment horizontal="right" vertical="top" wrapText="1"/>
    </ns0:xf>
    <ns0:xf numFmtId="0" fontId="39" fillId="0" borderId="6" xfId="43" applyNumberFormat="1" applyFont="1" applyFill="1" applyBorder="1" applyAlignment="1" applyProtection="1">
      <ns0:alignment horizontal="center" vertical="top" wrapText="1"/>
    </ns0:xf>
    <ns0:xf numFmtId="4" fontId="39" fillId="0" borderId="6" xfId="43" applyNumberFormat="1" applyFont="1" applyFill="1" applyBorder="1" applyAlignment="1" applyProtection="1">
      <ns0:alignment horizontal="right" vertical="top" wrapText="1"/>
    </ns0:xf>
    <ns0:xf numFmtId="0" fontId="69" fillId="0" borderId="10" xfId="43" applyNumberFormat="1" applyFont="1" applyFill="1" applyBorder="1" applyAlignment="1" applyProtection="1">
      <ns0:alignment horizontal="center" vertical="top" wrapText="1"/>
    </ns0:xf>
    <ns0:xf numFmtId="0" fontId="69" fillId="0" borderId="9" xfId="43" applyNumberFormat="1" applyFont="1" applyFill="1" applyBorder="1" applyAlignment="1" applyProtection="1">
      <ns0:alignment horizontal="center" vertical="top" wrapText="1"/>
    </ns0:xf>
    <ns0:xf numFmtId="0" fontId="69" fillId="0" borderId="6" xfId="43" applyNumberFormat="1" applyFont="1" applyFill="1" applyBorder="1" applyAlignment="1" applyProtection="1">
      <ns0:alignment horizontal="left" vertical="top" wrapText="1"/>
    </ns0:xf>
    <ns0:xf numFmtId="0" fontId="69" fillId="0" borderId="6" xfId="43" applyNumberFormat="1" applyFont="1" applyFill="1" applyBorder="1" applyAlignment="1" applyProtection="1">
      <ns0:alignment horizontal="center" vertical="top" wrapText="1"/>
    </ns0:xf>
    <ns0:xf numFmtId="0" fontId="69" fillId="0" borderId="6" xfId="43" applyNumberFormat="1" applyFont="1" applyFill="1" applyBorder="1" applyAlignment="1" applyProtection="1">
      <ns0:alignment horizontal="right" vertical="top" wrapText="1"/>
    </ns0:xf>
    <ns0:xf numFmtId="0" fontId="68" fillId="0" borderId="0" xfId="43" applyNumberFormat="1" applyFont="1" applyFill="1" applyBorder="1" applyAlignment="1" applyProtection="1">
      <ns0:alignment vertical="top" wrapText="1"/>
    </ns0:xf>
    <ns0:xf numFmtId="0" fontId="68" fillId="0" borderId="18" xfId="43" applyNumberFormat="1" applyFont="1" applyFill="1" applyBorder="1" applyAlignment="1" applyProtection="1">
      <ns0:alignment vertical="top" wrapText="1"/>
    </ns0:xf>
    <ns0:xf numFmtId="0" fontId="68" fillId="0" borderId="17" xfId="43" applyNumberFormat="1" applyFont="1" applyFill="1" applyBorder="1" applyAlignment="1" applyProtection="1">
      <ns0:alignment horizontal="right" vertical="top" wrapText="1"/>
    </ns0:xf>
    <ns0:xf numFmtId="0" fontId="68" fillId="0" borderId="17" xfId="43" applyNumberFormat="1" applyFont="1" applyFill="1" applyBorder="1" applyAlignment="1" applyProtection="1">
      <ns0:alignment vertical="top" wrapText="1"/>
    </ns0:xf>
    <ns0:xf numFmtId="4" fontId="68" fillId="0" borderId="17" xfId="43" applyNumberFormat="1" applyFont="1" applyFill="1" applyBorder="1" applyAlignment="1" applyProtection="1">
      <ns0:alignment horizontal="right" vertical="top" wrapText="1"/>
    </ns0:xf>
    <ns0:xf numFmtId="0" fontId="38" fillId="0" borderId="6" xfId="43" applyNumberFormat="1" applyFont="1" applyFill="1" applyBorder="1" applyAlignment="1" applyProtection="1">
      <ns0:alignment vertical="top" wrapText="1"/>
    </ns0:xf>
    <ns0:xf numFmtId="0" fontId="39" fillId="0" borderId="6" xfId="43" applyNumberFormat="1" applyFont="1" applyFill="1" applyBorder="1" applyAlignment="1" applyProtection="1">
      <ns0:alignment vertical="top" wrapText="1"/>
    </ns0:xf>
    <ns0:xf numFmtId="49" fontId="67" fillId="0" borderId="6" xfId="43" applyNumberFormat="1" applyFont="1" applyFill="1" applyBorder="1" applyAlignment="1" applyProtection="1">
      <ns0:alignment horizontal="center" vertical="top" wrapText="1"/>
    </ns0:xf>
    <ns0:xf numFmtId="165" fontId="38" fillId="0" borderId="6" xfId="43" applyNumberFormat="1" applyFont="1" applyFill="1" applyBorder="1" applyAlignment="1" applyProtection="1">
      <ns0:alignment horizontal="right" vertical="top" wrapText="1"/>
    </ns0:xf>
    <ns0:xf numFmtId="4" fontId="39" fillId="0" borderId="7" xfId="43" applyNumberFormat="1" applyFont="1" applyFill="1" applyBorder="1" applyAlignment="1" applyProtection="1">
      <ns0:alignment horizontal="right" vertical="top" wrapText="1"/>
    </ns0:xf>
    <ns0:xf numFmtId="166" fontId="38" fillId="0" borderId="6" xfId="43" applyNumberFormat="1" applyFont="1" applyFill="1" applyBorder="1" applyAlignment="1" applyProtection="1">
      <ns0:alignment horizontal="right" vertical="top" wrapText="1"/>
    </ns0:xf>
    <ns0:xf numFmtId="2" fontId="39" fillId="0" borderId="7" xfId="43" applyNumberFormat="1" applyFont="1" applyFill="1" applyBorder="1" applyAlignment="1" applyProtection="1">
      <ns0:alignment horizontal="center" vertical="top" wrapText="1"/>
    </ns0:xf>
    <ns0:xf numFmtId="167" fontId="39" fillId="0" borderId="7" xfId="43" applyNumberFormat="1" applyFont="1" applyFill="1" applyBorder="1" applyAlignment="1" applyProtection="1">
      <ns0:alignment horizontal="right" vertical="top" wrapText="1"/>
    </ns0:xf>
    <ns0:xf numFmtId="171" fontId="38" fillId="0" borderId="6" xfId="43" applyNumberFormat="1" applyFont="1" applyFill="1" applyBorder="1" applyAlignment="1" applyProtection="1">
      <ns0:alignment horizontal="right" vertical="top" wrapText="1"/>
    </ns0:xf>
    <ns0:xf numFmtId="2" fontId="39" fillId="0" borderId="6" xfId="43" applyNumberFormat="1" applyFont="1" applyFill="1" applyBorder="1" applyAlignment="1" applyProtection="1">
      <ns0:alignment horizontal="right" vertical="top" wrapText="1"/>
    </ns0:xf>
    <ns0:xf numFmtId="168" fontId="38" fillId="0" borderId="6" xfId="43" applyNumberFormat="1" applyFont="1" applyFill="1" applyBorder="1" applyAlignment="1" applyProtection="1">
      <ns0:alignment horizontal="center" vertical="top" wrapText="1"/>
    </ns0:xf>
    <ns0:xf numFmtId="170" fontId="38" fillId="0" borderId="6" xfId="43" applyNumberFormat="1" applyFont="1" applyFill="1" applyBorder="1" applyAlignment="1" applyProtection="1">
      <ns0:alignment horizontal="right" vertical="top" wrapText="1"/>
    </ns0:xf>
    <ns0:xf numFmtId="167" fontId="38" fillId="0" borderId="6" xfId="43" applyNumberFormat="1" applyFont="1" applyFill="1" applyBorder="1" applyAlignment="1" applyProtection="1">
      <ns0:alignment horizontal="right" vertical="top" wrapText="1"/>
    </ns0:xf>
    <ns0:xf numFmtId="168" fontId="39" fillId="0" borderId="7" xfId="43" applyNumberFormat="1" applyFont="1" applyFill="1" applyBorder="1" applyAlignment="1" applyProtection="1">
      <ns0:alignment horizontal="center" vertical="top" wrapText="1"/>
    </ns0:xf>
    <ns0:xf numFmtId="0" fontId="68" fillId="0" borderId="6" xfId="43" applyNumberFormat="1" applyFont="1" applyFill="1" applyBorder="1" applyAlignment="1" applyProtection="1">
      <ns0:alignment horizontal="right" vertical="top" wrapText="1"/>
    </ns0:xf>
    <ns0:xf numFmtId="0" fontId="68" fillId="0" borderId="6" xfId="43" applyNumberFormat="1" applyFont="1" applyFill="1" applyBorder="1" applyAlignment="1" applyProtection="1">
      <ns0:alignment vertical="top" wrapText="1"/>
    </ns0:xf>
    <ns0:xf numFmtId="4" fontId="68" fillId="0" borderId="6" xfId="43" applyNumberFormat="1" applyFont="1" applyFill="1" applyBorder="1" applyAlignment="1" applyProtection="1">
      <ns0:alignment horizontal="right" vertical="top" wrapText="1"/>
    </ns0:xf>
    <ns0:xf numFmtId="4" fontId="67" fillId="0" borderId="6" xfId="43" applyNumberFormat="1" applyFont="1" applyFill="1" applyBorder="1" applyAlignment="1" applyProtection="1">
      <ns0:alignment horizontal="right" vertical="top" wrapText="1"/>
    </ns0:xf>
    <ns0:xf numFmtId="0" fontId="67" fillId="0" borderId="6" xfId="43" applyNumberFormat="1" applyFont="1" applyFill="1" applyBorder="1" applyAlignment="1" applyProtection="1">
      <ns0:alignment vertical="top" wrapText="1"/>
    </ns0:xf>
    <ns0:xf numFmtId="0" fontId="67" fillId="0" borderId="6" xfId="43" applyNumberFormat="1" applyFont="1" applyFill="1" applyBorder="1" applyAlignment="1" applyProtection="1">
      <ns0:alignment horizontal="right" vertical="top" wrapText="1"/>
    </ns0:xf>
    <ns0:xf numFmtId="1" fontId="40" fillId="2" borderId="6" xfId="0" applyNumberFormat="1" applyFont="1" applyFill="1" applyBorder="1" applyAlignment="1" applyProtection="1">
      <ns0:alignment horizontal="center" vertical="top" wrapText="1"/>
    </ns0:xf>
    <ns0:xf numFmtId="0" fontId="40" fillId="2" borderId="6" xfId="0" applyNumberFormat="1" applyFont="1" applyFill="1" applyBorder="1" applyAlignment="1" applyProtection="1">
      <ns0:alignment horizontal="left" vertical="top" wrapText="1"/>
    </ns0:xf>
    <ns0:xf numFmtId="0" fontId="40" fillId="2" borderId="6" xfId="0" applyNumberFormat="1" applyFont="1" applyFill="1" applyBorder="1" applyAlignment="1" applyProtection="1">
      <ns0:alignment vertical="top" wrapText="1"/>
    </ns0:xf>
    <ns0:xf numFmtId="0" fontId="31" fillId="2" borderId="6" xfId="0" applyNumberFormat="1" applyFont="1" applyFill="1" applyBorder="1" applyAlignment="1" applyProtection="1">
      <ns0:alignment horizontal="center" vertical="top" wrapText="1"/>
    </ns0:xf>
    <ns0:xf numFmtId="165" fontId="40" fillId="2" borderId="6" xfId="0" applyNumberFormat="1" applyFont="1" applyFill="1" applyBorder="1" applyAlignment="1" applyProtection="1">
      <ns0:alignment horizontal="center" vertical="top" wrapText="1"/>
    </ns0:xf>
    <ns0:xf numFmtId="165" fontId="40" fillId="2" borderId="6" xfId="0" applyNumberFormat="1" applyFont="1" applyFill="1" applyBorder="1" applyAlignment="1" applyProtection="1">
      <ns0:alignment horizontal="center" vertical="top"/>
    </ns0:xf>
    <ns0:xf numFmtId="2" fontId="11" fillId="2" borderId="6" xfId="0" applyNumberFormat="1" applyFont="1" applyFill="1" applyBorder="1" applyAlignment="1">
      <ns0:alignment horizontal="center" vertical="top" shrinkToFit="1"/>
    </ns0:xf>
    <ns0:xf numFmtId="164" fontId="11" fillId="2" borderId="6" xfId="1" applyFont="1" applyFill="1" applyBorder="1" applyAlignment="1">
      <ns0:alignment horizontal="center" vertical="top" shrinkToFit="1"/>
    </ns0:xf>
    <ns0:xf numFmtId="166" fontId="40" fillId="2" borderId="6" xfId="0" applyNumberFormat="1" applyFont="1" applyFill="1" applyBorder="1" applyAlignment="1" applyProtection="1">
      <ns0:alignment horizontal="center" vertical="top" wrapText="1"/>
    </ns0:xf>
    <ns0:xf numFmtId="166" fontId="11" fillId="2" borderId="6" xfId="0" applyNumberFormat="1" applyFont="1" applyFill="1" applyBorder="1" applyAlignment="1">
      <ns0:alignment horizontal="center" vertical="top" shrinkToFit="1"/>
    </ns0:xf>
    <ns0:xf numFmtId="0" fontId="4" fillId="2" borderId="6" xfId="0" applyFont="1" applyFill="1" applyBorder="1" applyAlignment="1">
      <ns0:alignment horizontal="center" vertical="top" wrapText="1"/>
    </ns0:xf>
    <ns0:xf numFmtId="0" fontId="40" fillId="2" borderId="6" xfId="0" applyNumberFormat="1" applyFont="1" applyFill="1" applyBorder="1" applyAlignment="1" applyProtection="1">
      <ns0:alignment horizontal="center" vertical="top"/>
    </ns0:xf>
    <ns0:xf numFmtId="0" fontId="43" fillId="0" borderId="0" xfId="2" applyFont="1"/>
    <ns0:xf numFmtId="0" fontId="31" fillId="0" borderId="0" xfId="2"/>
    <ns0:xf numFmtId="0" fontId="41" fillId="0" borderId="0" xfId="2" applyFont="1"/>
    <ns0:xf numFmtId="0" fontId="41" fillId="0" borderId="0" xfId="2" applyFont="1" applyAlignment="1">
      <ns0:alignment horizontal="right"/>
    </ns0:xf>
    <ns0:xf numFmtId="0" fontId="39" fillId="0" borderId="5" xfId="2" applyFont="1" applyBorder="1" applyAlignment="1">
      <ns0:alignment horizontal="center" wrapText="1"/>
    </ns0:xf>
    <ns0:xf numFmtId="0" fontId="43" fillId="0" borderId="12" xfId="2" applyFont="1" applyBorder="1" applyAlignment="1">
      <ns0:alignment horizontal="center"/>
    </ns0:xf>
    <ns0:xf numFmtId="0" fontId="38" fillId="0" borderId="5" xfId="2" applyFont="1" applyBorder="1" applyAlignment="1">
      <ns0:alignment horizontal="center" wrapText="1"/>
    </ns0:xf>
    <ns0:xf numFmtId="0" fontId="45" fillId="0" borderId="5" xfId="2" applyFont="1" applyBorder="1" applyAlignment="1">
      <ns0:alignment horizontal="center" wrapText="1"/>
    </ns0:xf>
    <ns0:xf numFmtId="0" fontId="43" fillId="0" borderId="0" xfId="2" applyFont="1" applyAlignment="1">
      <ns0:alignment horizontal="center" wrapText="1"/>
    </ns0:xf>
    <ns0:xf numFmtId="0" fontId="31" fillId="0" borderId="0" xfId="2" applyAlignment="1"/>
    <ns0:xf numFmtId="0" fontId="41" fillId="0" borderId="0" xfId="2" applyFont="1" applyBorder="1" applyAlignment="1">
      <ns0:alignment horizontal="left" wrapText="1"/>
    </ns0:xf>
    <ns0:xf numFmtId="0" fontId="41" fillId="0" borderId="0" xfId="2" applyFont="1" applyAlignment="1">
      <ns0:alignment horizontal="center" vertical="center" wrapText="1"/>
    </ns0:xf>
    <ns0:xf numFmtId="0" fontId="42" fillId="0" borderId="0" xfId="2" applyFont="1" applyAlignment="1">
      <ns0:alignment horizontal="left"/>
    </ns0:xf>
    <ns0:xf numFmtId="169" fontId="42" fillId="0" borderId="0" xfId="2" applyNumberFormat="1" applyFont="1"/>
    <ns0:xf numFmtId="0" fontId="42" fillId="0" borderId="0" xfId="2" applyFont="1"/>
    <ns0:xf numFmtId="169" fontId="41" fillId="0" borderId="0" xfId="2" applyNumberFormat="1" applyFont="1"/>
    <ns0:xf numFmtId="0" fontId="41" fillId="0" borderId="0" xfId="2" applyFont="1" applyFill="1" applyAlignment="1">
      <ns0:alignment horizontal="left"/>
    </ns0:xf>
    <ns0:xf numFmtId="0" fontId="41" fillId="0" borderId="0" xfId="2" applyFont="1" applyAlignment="1">
      <ns0:alignment horizontal="left"/>
    </ns0:xf>
    <ns0:xf numFmtId="0" fontId="41" fillId="0" borderId="5" xfId="2" applyFont="1" applyBorder="1" applyAlignment="1">
      <ns0:alignment horizontal="left" wrapText="1"/>
    </ns0:xf>
    <ns0:xf numFmtId="0" fontId="41" fillId="0" borderId="6" xfId="2" applyFont="1" applyBorder="1" applyAlignment="1">
      <ns0:alignment horizontal="center" vertical="center" wrapText="1"/>
    </ns0:xf>
    <ns0:xf numFmtId="0" fontId="41" fillId="0" borderId="7" xfId="2" applyFont="1" applyBorder="1" applyAlignment="1">
      <ns0:alignment horizontal="center" vertical="center" wrapText="1"/>
    </ns0:xf>
    <ns0:xf numFmtId="0" fontId="46" fillId="0" borderId="0" xfId="2" applyFont="1" applyAlignment="1">
      <ns0:alignment horizontal="center" vertical="top" wrapText="1"/>
    </ns0:xf>
    <ns0:xf numFmtId="0" fontId="47" fillId="0" borderId="0" xfId="2" applyFont="1" applyAlignment="1">
      <ns0:alignment horizontal="left" wrapText="1"/>
    </ns0:xf>
    <ns0:xf numFmtId="0" fontId="41" fillId="0" borderId="0" xfId="2" applyFont="1" applyAlignment="1">
      <ns0:alignment horizontal="left" vertical="top" wrapText="1"/>
    </ns0:xf>
    <ns0:xf numFmtId="0" fontId="52" fillId="0" borderId="0" xfId="2" applyFont="1" applyAlignment="1">
      <ns0:alignment horizontal="right" vertical="top" wrapText="1"/>
    </ns0:xf>
    <ns0:xf numFmtId="0" fontId="41" fillId="0" borderId="0" xfId="2" applyFont="1" applyAlignment="1">
      <ns0:alignment horizontal="right" vertical="top"/>
    </ns0:xf>
    <ns0:xf numFmtId="169" fontId="41" fillId="0" borderId="0" xfId="2" applyNumberFormat="1" applyFont="1" applyAlignment="1">
      <ns0:alignment horizontal="right" vertical="top"/>
    </ns0:xf>
    <ns0:xf numFmtId="0" fontId="41" fillId="0" borderId="0" xfId="2" applyFont="1" applyAlignment="1">
      <ns0:alignment horizontal="right" vertical="top" wrapText="1"/>
    </ns0:xf>
    <ns0:xf numFmtId="0" fontId="31" fillId="0" borderId="0" xfId="2" applyFont="1" applyAlignment="1">
      <ns0:alignment vertical="top" wrapText="1"/>
    </ns0:xf>
    <ns0:xf numFmtId="0" fontId="41" fillId="0" borderId="5" xfId="2" applyFont="1" applyBorder="1" applyAlignment="1">
      <ns0:alignment horizontal="left" vertical="top" wrapText="1"/>
    </ns0:xf>
    <ns0:xf numFmtId="0" fontId="52" fillId="0" borderId="5" xfId="2" applyFont="1" applyBorder="1" applyAlignment="1">
      <ns0:alignment horizontal="right" vertical="top" wrapText="1"/>
    </ns0:xf>
    <ns0:xf numFmtId="0" fontId="41" fillId="0" borderId="5" xfId="2" applyFont="1" applyBorder="1" applyAlignment="1">
      <ns0:alignment horizontal="right" vertical="top"/>
    </ns0:xf>
    <ns0:xf numFmtId="169" fontId="41" fillId="0" borderId="5" xfId="2" applyNumberFormat="1" applyFont="1" applyBorder="1" applyAlignment="1">
      <ns0:alignment horizontal="right" vertical="top"/>
    </ns0:xf>
    <ns0:xf numFmtId="0" fontId="41" fillId="0" borderId="5" xfId="2" applyFont="1" applyBorder="1" applyAlignment="1">
      <ns0:alignment horizontal="right" vertical="top" wrapText="1"/>
    </ns0:xf>
    <ns0:xf numFmtId="0" fontId="42" fillId="0" borderId="0" xfId="2" applyFont="1" applyAlignment="1">
      <ns0:alignment vertical="top"/>
    </ns0:xf>
    <ns0:xf numFmtId="169" fontId="42" fillId="0" borderId="12" xfId="2" applyNumberFormat="1" applyFont="1" applyBorder="1" applyAlignment="1">
      <ns0:alignment horizontal="right" vertical="top"/>
    </ns0:xf>
    <ns0:xf numFmtId="169" fontId="42" fillId="0" borderId="0" xfId="2" applyNumberFormat="1" applyFont="1" applyAlignment="1">
      <ns0:alignment horizontal="right" vertical="top"/>
    </ns0:xf>
    <ns0:xf numFmtId="169" fontId="31" fillId="0" borderId="0" xfId="2" applyNumberFormat="1"/>
    <ns0:xf numFmtId="169" fontId="52" fillId="0" borderId="0" xfId="2" applyNumberFormat="1" applyFont="1" applyAlignment="1">
      <ns0:alignment horizontal="right" vertical="top"/>
    </ns0:xf>
    <ns0:xf numFmtId="0" fontId="41" fillId="0" borderId="0" xfId="2" quotePrefix="1" applyFont="1" applyAlignment="1">
      <ns0:alignment horizontal="right" vertical="top" wrapText="1"/>
    </ns0:xf>
    <ns0:xf numFmtId="0" fontId="42" fillId="0" borderId="0" xfId="2" applyFont="1" applyAlignment="1">
      <ns0:alignment horizontal="right" vertical="top"/>
    </ns0:xf>
    <ns0:xf numFmtId="0" fontId="42" fillId="0" borderId="0" xfId="2" applyFont="1" applyAlignment="1">
      <ns0:alignment horizontal="left" wrapText="1"/>
    </ns0:xf>
    <ns0:xf numFmtId="0" fontId="41" fillId="0" borderId="0" xfId="2" applyFont="1" applyAlignment="1">
      <ns0:alignment horizontal="right" vertical="center"/>
    </ns0:xf>
    <ns0:xf numFmtId="0" fontId="41" fillId="0" borderId="5" xfId="2" applyFont="1" applyBorder="1"/>
    <ns0:xf numFmtId="0" fontId="41" fillId="2" borderId="0" xfId="2" applyFont="1" applyFill="1" applyAlignment="1">
      <ns0:alignment horizontal="left" vertical="top" wrapText="1"/>
    </ns0:xf>
    <ns0:xf numFmtId="0" fontId="52" fillId="2" borderId="0" xfId="2" applyFont="1" applyFill="1" applyAlignment="1">
      <ns0:alignment horizontal="right" vertical="top" wrapText="1"/>
    </ns0:xf>
    <ns0:xf numFmtId="0" fontId="41" fillId="2" borderId="0" xfId="2" applyFont="1" applyFill="1" applyAlignment="1">
      <ns0:alignment horizontal="right" vertical="top"/>
    </ns0:xf>
    <ns0:xf numFmtId="169" fontId="42" fillId="0" borderId="0" xfId="42" applyNumberFormat="1" applyFont="1" applyFill="1" applyAlignment="1">
      <ns0:alignment horizontal="right" vertical="top"/>
    </ns0:xf>
    <ns0:xf numFmtId="0" fontId="54" fillId="0" borderId="0" xfId="40"/>
    <ns0:xf numFmtId="0" fontId="55" fillId="0" borderId="0" xfId="40" applyNumberFormat="1" applyFont="1" applyFill="1" applyBorder="1" applyAlignment="1" applyProtection="1"/>
    <ns0:xf numFmtId="0" fontId="55" fillId="0" borderId="0" xfId="40" applyNumberFormat="1" applyFont="1" applyFill="1" applyBorder="1" applyAlignment="1" applyProtection="1">
      <ns0:alignment vertical="center"/>
    </ns0:xf>
    <ns0:xf numFmtId="0" fontId="55" fillId="0" borderId="6" xfId="40" applyNumberFormat="1" applyFont="1" applyFill="1" applyBorder="1" applyAlignment="1" applyProtection="1">
      <ns0:alignment horizontal="center" vertical="center" wrapText="1"/>
    </ns0:xf>
    <ns0:xf numFmtId="0" fontId="55" fillId="0" borderId="6" xfId="40" applyNumberFormat="1" applyFont="1" applyFill="1" applyBorder="1" applyAlignment="1" applyProtection="1">
      <ns0:alignment horizontal="center" vertical="center"/>
    </ns0:xf>
    <ns0:xf numFmtId="0" fontId="70" fillId="0" borderId="0" xfId="40" applyNumberFormat="1" applyFont="1" applyFill="1" applyBorder="1" applyAlignment="1" applyProtection="1">
      <ns0:alignment horizontal="left" vertical="top" wrapText="1"/>
    </ns0:xf>
    <ns0:xf numFmtId="0" fontId="57" fillId="0" borderId="0" xfId="40" applyNumberFormat="1" applyFont="1" applyFill="1" applyBorder="1" applyAlignment="1" applyProtection="1">
      <ns0:alignment horizontal="left" vertical="top" wrapText="1"/>
    </ns0:xf>
    <ns0:xf numFmtId="0" fontId="55" fillId="0" borderId="0" xfId="40" applyNumberFormat="1" applyFont="1" applyFill="1" applyBorder="1" applyAlignment="1" applyProtection="1">
      <ns0:alignment horizontal="left" vertical="top" wrapText="1"/>
    </ns0:xf>
    <ns0:xf numFmtId="1" fontId="55" fillId="0" borderId="6" xfId="40" applyNumberFormat="1" applyFont="1" applyFill="1" applyBorder="1" applyAlignment="1" applyProtection="1">
      <ns0:alignment horizontal="center" vertical="top" wrapText="1"/>
    </ns0:xf>
    <ns0:xf numFmtId="0" fontId="55" fillId="0" borderId="6" xfId="40" applyNumberFormat="1" applyFont="1" applyFill="1" applyBorder="1" applyAlignment="1" applyProtection="1">
      <ns0:alignment horizontal="left" vertical="top" wrapText="1"/>
    </ns0:xf>
    <ns0:xf numFmtId="0" fontId="55" fillId="0" borderId="6" xfId="40" applyNumberFormat="1" applyFont="1" applyFill="1" applyBorder="1" applyAlignment="1" applyProtection="1">
      <ns0:alignment vertical="top" wrapText="1"/>
    </ns0:xf>
    <ns0:xf numFmtId="0" fontId="56" fillId="0" borderId="6" xfId="40" applyNumberFormat="1" applyFont="1" applyFill="1" applyBorder="1" applyAlignment="1" applyProtection="1">
      <ns0:alignment horizontal="center" vertical="top" wrapText="1"/>
    </ns0:xf>
    <ns0:xf numFmtId="165" fontId="55" fillId="0" borderId="6" xfId="40" applyNumberFormat="1" applyFont="1" applyFill="1" applyBorder="1" applyAlignment="1" applyProtection="1">
      <ns0:alignment horizontal="center" vertical="top" wrapText="1"/>
    </ns0:xf>
    <ns0:xf numFmtId="168" fontId="55" fillId="0" borderId="6" xfId="40" applyNumberFormat="1" applyFont="1" applyFill="1" applyBorder="1" applyAlignment="1" applyProtection="1">
      <ns0:alignment horizontal="center" vertical="top" wrapText="1"/>
    </ns0:xf>
    <ns0:xf numFmtId="2" fontId="55" fillId="0" borderId="6" xfId="40" applyNumberFormat="1" applyFont="1" applyFill="1" applyBorder="1" applyAlignment="1" applyProtection="1">
      <ns0:alignment horizontal="center" vertical="top" wrapText="1"/>
    </ns0:xf>
    <ns0:xf numFmtId="166" fontId="55" fillId="0" borderId="6" xfId="40" applyNumberFormat="1" applyFont="1" applyFill="1" applyBorder="1" applyAlignment="1" applyProtection="1">
      <ns0:alignment horizontal="center" vertical="top" wrapText="1"/>
    </ns0:xf>
    <ns0:xf numFmtId="167" fontId="55" fillId="0" borderId="6" xfId="40" applyNumberFormat="1" applyFont="1" applyFill="1" applyBorder="1" applyAlignment="1" applyProtection="1">
      <ns0:alignment horizontal="center" vertical="top" wrapText="1"/>
    </ns0:xf>
    <ns0:xf numFmtId="0" fontId="72" fillId="0" borderId="0" xfId="40" applyNumberFormat="1" applyFont="1" applyFill="1" applyBorder="1" applyAlignment="1" applyProtection="1"/>
    <ns0:xf numFmtId="0" fontId="55" fillId="0" borderId="0" xfId="40" applyNumberFormat="1" applyFont="1" applyFill="1" applyBorder="1" applyAlignment="1" applyProtection="1">
      <ns0:alignment horizontal="center"/>
    </ns0:xf>
    <ns0:xf numFmtId="0" fontId="71" fillId="0" borderId="0" xfId="40" applyNumberFormat="1" applyFont="1" applyFill="1" applyBorder="1" applyAlignment="1" applyProtection="1"/>
    <ns0:xf numFmtId="0" fontId="56" fillId="0" borderId="0" xfId="40" applyNumberFormat="1" applyFont="1" applyFill="1" applyBorder="1" applyAlignment="1" applyProtection="1"/>
    <ns0:xf numFmtId="0" fontId="56" fillId="0" borderId="0" xfId="40" applyNumberFormat="1" applyFont="1" applyFill="1" applyBorder="1" applyAlignment="1" applyProtection="1">
      <ns0:alignment horizontal="right" vertical="top"/>
    </ns0:xf>
    <ns0:xf numFmtId="0" fontId="54" fillId="0" borderId="0" xfId="40" applyNumberFormat="1" applyFont="1" applyFill="1" applyBorder="1" applyAlignment="1" applyProtection="1">
      <ns0:alignment horizontal="left" vertical="top" wrapText="1"/>
    </ns0:xf>
    <ns0:xf numFmtId="0" fontId="55" fillId="0" borderId="10" xfId="40" applyNumberFormat="1" applyFont="1" applyFill="1" applyBorder="1" applyAlignment="1" applyProtection="1">
      <ns0:alignment horizontal="left" vertical="top" wrapText="1"/>
    </ns0:xf>
    <ns0:xf numFmtId="0" fontId="70" fillId="0" borderId="16" xfId="40" applyNumberFormat="1" applyFont="1" applyFill="1" applyBorder="1" applyAlignment="1" applyProtection="1">
      <ns0:alignment horizontal="left" vertical="top" wrapText="1"/>
    </ns0:xf>
    <ns0:xf numFmtId="0" fontId="70" fillId="0" borderId="5" xfId="40" applyNumberFormat="1" applyFont="1" applyFill="1" applyBorder="1" applyAlignment="1" applyProtection="1">
      <ns0:alignment horizontal="left" vertical="top" wrapText="1"/>
    </ns0:xf>
    <ns0:xf numFmtId="0" fontId="57" fillId="0" borderId="8" xfId="40" applyNumberFormat="1" applyFont="1" applyFill="1" applyBorder="1" applyAlignment="1" applyProtection="1">
      <ns0:alignment horizontal="left" vertical="top" wrapText="1"/>
    </ns0:xf>
    <ns0:xf numFmtId="0" fontId="57" fillId="0" borderId="10" xfId="40" applyNumberFormat="1" applyFont="1" applyFill="1" applyBorder="1" applyAlignment="1" applyProtection="1">
      <ns0:alignment horizontal="left" vertical="top" wrapText="1"/>
    </ns0:xf>
    <ns0:xf numFmtId="0" fontId="55" fillId="0" borderId="8" xfId="40" applyNumberFormat="1" applyFont="1" applyFill="1" applyBorder="1" applyAlignment="1" applyProtection="1">
      <ns0:alignment horizontal="left" vertical="top" wrapText="1"/>
    </ns0:xf>
    <ns0:xf numFmtId="0" fontId="44" fillId="0" borderId="5" xfId="40" applyNumberFormat="1" applyFont="1" applyFill="1" applyBorder="1" applyAlignment="1" applyProtection="1">
      <ns0:alignment horizontal="left" vertical="top" wrapText="1"/>
    </ns0:xf>
    <ns0:xf numFmtId="0" fontId="40" fillId="0" borderId="10" xfId="40" applyNumberFormat="1" applyFont="1" applyFill="1" applyBorder="1" applyAlignment="1" applyProtection="1">
      <ns0:alignment horizontal="left" vertical="top" wrapText="1"/>
    </ns0:xf>
    <ns0:xf numFmtId="0" fontId="40" fillId="0" borderId="6" xfId="40" applyNumberFormat="1" applyFont="1" applyFill="1" applyBorder="1" applyAlignment="1" applyProtection="1">
      <ns0:alignment horizontal="left" vertical="top" wrapText="1"/>
    </ns0:xf>
    <ns0:xf numFmtId="0" fontId="40" fillId="0" borderId="6" xfId="40" applyNumberFormat="1" applyFont="1" applyFill="1" applyBorder="1" applyAlignment="1" applyProtection="1">
      <ns0:alignment vertical="top" wrapText="1"/>
    </ns0:xf>
    <ns0:xf numFmtId="0" fontId="31" fillId="0" borderId="6" xfId="40" applyNumberFormat="1" applyFont="1" applyFill="1" applyBorder="1" applyAlignment="1" applyProtection="1">
      <ns0:alignment horizontal="center" vertical="top" wrapText="1"/>
    </ns0:xf>
    <ns0:xf numFmtId="168" fontId="40" fillId="0" borderId="6" xfId="40" applyNumberFormat="1" applyFont="1" applyFill="1" applyBorder="1" applyAlignment="1" applyProtection="1">
      <ns0:alignment horizontal="center" vertical="top" wrapText="1"/>
    </ns0:xf>
    <ns0:xf numFmtId="165" fontId="40" fillId="0" borderId="6" xfId="40" applyNumberFormat="1" applyFont="1" applyFill="1" applyBorder="1" applyAlignment="1" applyProtection="1">
      <ns0:alignment horizontal="center" vertical="top" wrapText="1"/>
    </ns0:xf>
    <ns0:xf numFmtId="2" fontId="40" fillId="0" borderId="6" xfId="40" applyNumberFormat="1" applyFont="1" applyFill="1" applyBorder="1" applyAlignment="1" applyProtection="1">
      <ns0:alignment horizontal="center" vertical="top" wrapText="1"/>
    </ns0:xf>
    <ns0:xf numFmtId="166" fontId="40" fillId="0" borderId="6" xfId="40" applyNumberFormat="1" applyFont="1" applyFill="1" applyBorder="1" applyAlignment="1" applyProtection="1">
      <ns0:alignment horizontal="center" vertical="top" wrapText="1"/>
    </ns0:xf>
    <ns0:xf numFmtId="167" fontId="40" fillId="0" borderId="6" xfId="40" applyNumberFormat="1" applyFont="1" applyFill="1" applyBorder="1" applyAlignment="1" applyProtection="1">
      <ns0:alignment horizontal="center" vertical="top" wrapText="1"/>
    </ns0:xf>
    <ns0:xf numFmtId="0" fontId="44" fillId="0" borderId="8" xfId="40" applyNumberFormat="1" applyFont="1" applyFill="1" applyBorder="1" applyAlignment="1" applyProtection="1">
      <ns0:alignment horizontal="left" vertical="top" wrapText="1"/>
    </ns0:xf>
    <ns0:xf numFmtId="0" fontId="44" fillId="0" borderId="10" xfId="40" applyNumberFormat="1" applyFont="1" applyFill="1" applyBorder="1" applyAlignment="1" applyProtection="1">
      <ns0:alignment horizontal="left" vertical="top" wrapText="1"/>
    </ns0:xf>
    <ns0:xf numFmtId="2" fontId="31" fillId="0" borderId="6" xfId="0" applyNumberFormat="1" applyFont="1" applyFill="1" applyBorder="1" applyAlignment="1">
      <ns0:alignment horizontal="center" vertical="top" wrapText="1"/>
    </ns0:xf>
    <ns0:xf numFmtId="169" fontId="73" fillId="0" borderId="0" xfId="2" applyNumberFormat="1" applyFont="1" applyFill="1" applyAlignment="1">
      <ns0:alignment horizontal="right" vertical="top"/>
    </ns0:xf>
    <ns0:xf numFmtId="0" fontId="5" fillId="3" borderId="0" xfId="0" applyFont="1" applyFill="1" applyAlignment="1">
      <ns0:alignment horizontal="left" vertical="top"/>
    </ns0:xf>
    <ns0:xf numFmtId="0" fontId="4" fillId="3" borderId="0" xfId="0" applyFont="1" applyFill="1" applyAlignment="1">
      <ns0:alignment horizontal="left" vertical="top"/>
    </ns0:xf>
    <ns0:xf numFmtId="0" fontId="4" fillId="3" borderId="1" xfId="0" applyFont="1" applyFill="1" applyBorder="1" applyAlignment="1">
      <ns0:alignment horizontal="left" vertical="top" wrapText="1"/>
    </ns0:xf>
    <ns0:xf numFmtId="0" fontId="4" fillId="3" borderId="6" xfId="0" applyFont="1" applyFill="1" applyBorder="1" applyAlignment="1">
      <ns0:alignment horizontal="center" vertical="center" wrapText="1"/>
    </ns0:xf>
    <ns0:xf numFmtId="4" fontId="12" fillId="3" borderId="6" xfId="0" applyNumberFormat="1" applyFont="1" applyFill="1" applyBorder="1" applyAlignment="1">
      <ns0:alignment horizontal="center" vertical="top" wrapText="1"/>
    </ns0:xf>
    <ns0:xf numFmtId="164" fontId="11" fillId="3" borderId="6" xfId="1" applyFont="1" applyFill="1" applyBorder="1" applyAlignment="1">
      <ns0:alignment horizontal="center" vertical="top" shrinkToFit="1"/>
    </ns0:xf>
    <ns0:xf numFmtId="164" fontId="12" fillId="3" borderId="6" xfId="1" applyFont="1" applyFill="1" applyBorder="1" applyAlignment="1">
      <ns0:alignment horizontal="center" vertical="top" wrapText="1"/>
    </ns0:xf>
    <ns0:xf numFmtId="0" fontId="12" fillId="3" borderId="6" xfId="0" applyFont="1" applyFill="1" applyBorder="1" applyAlignment="1">
      <ns0:alignment horizontal="center" vertical="top" wrapText="1"/>
    </ns0:xf>
    <ns0:xf numFmtId="4" fontId="13" fillId="3" borderId="6" xfId="0" applyNumberFormat="1" applyFont="1" applyFill="1" applyBorder="1" applyAlignment="1">
      <ns0:alignment horizontal="center" vertical="top" shrinkToFit="1"/>
    </ns0:xf>
    <ns0:xf numFmtId="0" fontId="4" fillId="3" borderId="6" xfId="0" applyFont="1" applyFill="1" applyBorder="1" applyAlignment="1">
      <ns0:alignment horizontal="center" vertical="top" wrapText="1"/>
    </ns0:xf>
    <ns0:xf numFmtId="164" fontId="13" fillId="3" borderId="6" xfId="1" applyFont="1" applyFill="1" applyBorder="1" applyAlignment="1">
      <ns0:alignment horizontal="center" vertical="top" shrinkToFit="1"/>
    </ns0:xf>
    <ns0:xf numFmtId="2" fontId="12" fillId="3" borderId="6" xfId="0" applyNumberFormat="1" applyFont="1" applyFill="1" applyBorder="1" applyAlignment="1">
      <ns0:alignment horizontal="center" vertical="top" wrapText="1"/>
    </ns0:xf>
    <ns0:xf numFmtId="0" fontId="5" fillId="3" borderId="10" xfId="0" applyFont="1" applyFill="1" applyBorder="1" applyAlignment="1">
      <ns0:alignment horizontal="left" vertical="center" wrapText="1"/>
    </ns0:xf>
    <ns0:xf numFmtId="4" fontId="58" fillId="3" borderId="6" xfId="0" applyNumberFormat="1" applyFont="1" applyFill="1" applyBorder="1" applyAlignment="1">
      <ns0:alignment horizontal="center" vertical="top" shrinkToFit="1"/>
    </ns0:xf>
    <ns0:xf numFmtId="169" fontId="41" fillId="3" borderId="6" xfId="42" applyNumberFormat="1" applyFont="1" applyFill="1" applyBorder="1" applyAlignment="1">
      <ns0:alignment horizontal="right" vertical="top"/>
    </ns0:xf>
    <ns0:xf numFmtId="4" fontId="59" fillId="3" borderId="6" xfId="0" applyNumberFormat="1" applyFont="1" applyFill="1" applyBorder="1" applyAlignment="1">
      <ns0:alignment horizontal="center" vertical="top" shrinkToFit="1"/>
    </ns0:xf>
    <ns0:xf numFmtId="164" fontId="5" fillId="3" borderId="6" xfId="1" applyFont="1" applyFill="1" applyBorder="1" applyAlignment="1">
      <ns0:alignment horizontal="left" vertical="top"/>
    </ns0:xf>
    <ns0:xf numFmtId="4" fontId="48" fillId="3" borderId="6" xfId="0" applyNumberFormat="1" applyFont="1" applyFill="1" applyBorder="1" applyAlignment="1">
      <ns0:alignment horizontal="left" vertical="top"/>
    </ns0:xf>
    <ns0:xf numFmtId="164" fontId="5" fillId="3" borderId="0" xfId="1" applyFont="1" applyFill="1" applyBorder="1" applyAlignment="1">
      <ns0:alignment horizontal="left" vertical="top"/>
    </ns0:xf>
    <ns0:xf numFmtId="43" fontId="0" fillId="3" borderId="0" xfId="0" applyNumberFormat="1" applyFill="1" applyBorder="1" applyAlignment="1">
      <ns0:alignment horizontal="left" vertical="top"/>
    </ns0:xf>
    <ns0:xf numFmtId="0" fontId="0" fillId="3" borderId="0" xfId="0" applyFill="1" applyBorder="1" applyAlignment="1">
      <ns0:alignment horizontal="left" vertical="top"/>
    </ns0:xf>
    <ns0:xf numFmtId="43" fontId="0" fillId="3" borderId="0" xfId="0" applyNumberFormat="1" applyFill="1" applyAlignment="1">
      <ns0:alignment horizontal="left" vertical="top"/>
    </ns0:xf>
    <ns0:xf numFmtId="0" fontId="0" fillId="3" borderId="0" xfId="0" applyFill="1" applyAlignment="1">
      <ns0:alignment horizontal="left" vertical="top"/>
    </ns0:xf>
    <ns0:xf numFmtId="169" fontId="73" fillId="0" borderId="0" xfId="2" applyNumberFormat="1" applyFont="1" applyAlignment="1">
      <ns0:alignment horizontal="right" vertical="top"/>
    </ns0:xf>
    <ns0:xf numFmtId="4" fontId="48" fillId="0" borderId="6" xfId="0" applyNumberFormat="1" applyFont="1" applyFill="1" applyBorder="1" applyAlignment="1">
      <ns0:alignment horizontal="center" vertical="top" shrinkToFit="1"/>
    </ns0:xf>
    <ns0:xf numFmtId="0" fontId="3" fillId="3" borderId="0" xfId="0" applyFont="1" applyFill="1" applyAlignment="1">
      <ns0:alignment horizontal="left" vertical="top"/>
    </ns0:xf>
    <ns0:xf numFmtId="0" fontId="12" fillId="3" borderId="1" xfId="0" applyFont="1" applyFill="1" applyBorder="1" applyAlignment="1">
      <ns0:alignment horizontal="left" vertical="top" wrapText="1" indent="2"/>
    </ns0:xf>
    <ns0:xf numFmtId="4" fontId="65" fillId="3" borderId="6" xfId="0" applyNumberFormat="1" applyFont="1" applyFill="1" applyBorder="1" applyAlignment="1">
      <ns0:alignment horizontal="center" vertical="top" shrinkToFit="1"/>
    </ns0:xf>
    <ns0:xf numFmtId="43" fontId="48" fillId="3" borderId="0" xfId="0" applyNumberFormat="1" applyFont="1" applyFill="1" applyAlignment="1">
      <ns0:alignment horizontal="left" vertical="top"/>
    </ns0:xf>
    <ns0:xf numFmtId="0" fontId="4" fillId="0" borderId="6" xfId="0" applyFont="1" applyFill="1" applyBorder="1" applyAlignment="1">
      <ns0:alignment horizontal="left" vertical="top" wrapText="1"/>
    </ns0:xf>
    <ns0:xf numFmtId="0" fontId="0" fillId="0" borderId="0" xfId="0" applyFill="1" applyAlignment="1">
      <ns0:alignment horizontal="left" vertical="top"/>
    </ns0:xf>
    <ns0:xf numFmtId="0" fontId="44" fillId="0" borderId="6" xfId="0" applyNumberFormat="1" applyFont="1" applyFill="1" applyBorder="1" applyAlignment="1" applyProtection="1">
      <ns0:alignment horizontal="left" vertical="top" wrapText="1"/>
    </ns0:xf>
    <ns0:xf numFmtId="0" fontId="44" fillId="0" borderId="8" xfId="40" applyNumberFormat="1" applyFont="1" applyFill="1" applyBorder="1" applyAlignment="1" applyProtection="1">
      <ns0:alignment horizontal="left" vertical="top" wrapText="1"/>
    </ns0:xf>
    <ns0:xf numFmtId="0" fontId="44" fillId="0" borderId="10" xfId="40" applyNumberFormat="1" applyFont="1" applyFill="1" applyBorder="1" applyAlignment="1" applyProtection="1">
      <ns0:alignment horizontal="left" vertical="top" wrapText="1"/>
    </ns0:xf>
    <ns0:xf numFmtId="0" fontId="48" fillId="0" borderId="6" xfId="0" applyFont="1" applyFill="1" applyBorder="1" applyAlignment="1">
      <ns0:alignment horizontal="left" vertical="top"/>
    </ns0:xf>
    <ns0:xf numFmtId="0" fontId="5" fillId="0" borderId="8" xfId="0" applyFont="1" applyFill="1" applyBorder="1" applyAlignment="1">
      <ns0:alignment horizontal="left" vertical="center" wrapText="1"/>
    </ns0:xf>
    <ns0:xf numFmtId="0" fontId="5" fillId="0" borderId="10" xfId="0" applyFont="1" applyFill="1" applyBorder="1" applyAlignment="1">
      <ns0:alignment horizontal="left" vertical="center" wrapText="1"/>
    </ns0:xf>
    <ns0:xf numFmtId="0" fontId="5" fillId="0" borderId="0" xfId="0" applyFont="1" applyFill="1" applyAlignment="1">
      <ns0:alignment horizontal="center" vertical="center"/>
    </ns0:xf>
    <ns0:xf numFmtId="0" fontId="4" fillId="0" borderId="1" xfId="0" applyFont="1" applyFill="1" applyBorder="1" applyAlignment="1">
      <ns0:alignment horizontal="left" vertical="center" wrapText="1" indent="1"/>
    </ns0:xf>
    <ns0:xf numFmtId="0" fontId="4" fillId="0" borderId="11" xfId="0" applyFont="1" applyFill="1" applyBorder="1" applyAlignment="1">
      <ns0:alignment horizontal="left" vertical="center" wrapText="1" indent="1"/>
    </ns0:xf>
    <ns0:xf numFmtId="0" fontId="4" fillId="0" borderId="1" xfId="0" applyFont="1" applyFill="1" applyBorder="1" applyAlignment="1">
      <ns0:alignment horizontal="center" vertical="top" wrapText="1"/>
    </ns0:xf>
    <ns0:xf numFmtId="0" fontId="4" fillId="0" borderId="11" xfId="0" applyFont="1" applyFill="1" applyBorder="1" applyAlignment="1">
      <ns0:alignment horizontal="center" vertical="top" wrapText="1"/>
    </ns0:xf>
    <ns0:xf numFmtId="0" fontId="12" fillId="0" borderId="2" xfId="0" applyFont="1" applyFill="1" applyBorder="1" applyAlignment="1">
      <ns0:alignment horizontal="center" vertical="top" wrapText="1"/>
    </ns0:xf>
    <ns0:xf numFmtId="0" fontId="12" fillId="0" borderId="3" xfId="0" applyFont="1" applyFill="1" applyBorder="1" applyAlignment="1">
      <ns0:alignment horizontal="center" vertical="top" wrapText="1"/>
    </ns0:xf>
    <ns0:xf numFmtId="0" fontId="5" fillId="0" borderId="8" xfId="0" applyFont="1" applyFill="1" applyBorder="1" applyAlignment="1">
      <ns0:alignment horizontal="center" vertical="center" wrapText="1"/>
    </ns0:xf>
    <ns0:xf numFmtId="0" fontId="4" fillId="0" borderId="10" xfId="0" applyFont="1" applyFill="1" applyBorder="1" applyAlignment="1">
      <ns0:alignment horizontal="center" vertical="center" wrapText="1"/>
    </ns0:xf>
    <ns0:xf numFmtId="0" fontId="4" fillId="0" borderId="9" xfId="0" applyFont="1" applyFill="1" applyBorder="1" applyAlignment="1">
      <ns0:alignment horizontal="center" vertical="center" wrapText="1"/>
    </ns0:xf>
    <ns0:xf numFmtId="0" fontId="7" fillId="0" borderId="1" xfId="0" applyFont="1" applyFill="1" applyBorder="1" applyAlignment="1">
      <ns0:alignment horizontal="center" vertical="center" wrapText="1"/>
    </ns0:xf>
    <ns0:xf numFmtId="0" fontId="12" fillId="0" borderId="11" xfId="0" applyFont="1" applyFill="1" applyBorder="1" applyAlignment="1">
      <ns0:alignment horizontal="center" vertical="center" wrapText="1"/>
    </ns0:xf>
    <ns0:xf numFmtId="0" fontId="4" fillId="0" borderId="1" xfId="0" applyFont="1" applyFill="1" applyBorder="1" applyAlignment="1">
      <ns0:alignment horizontal="left" vertical="top" wrapText="1" indent="1"/>
    </ns0:xf>
    <ns0:xf numFmtId="0" fontId="4" fillId="0" borderId="11" xfId="0" applyFont="1" applyFill="1" applyBorder="1" applyAlignment="1">
      <ns0:alignment horizontal="left" vertical="top" wrapText="1" indent="1"/>
    </ns0:xf>
    <ns0:xf numFmtId="0" fontId="4" fillId="0" borderId="2" xfId="0" applyFont="1" applyFill="1" applyBorder="1" applyAlignment="1">
      <ns0:alignment horizontal="center" vertical="top" wrapText="1"/>
    </ns0:xf>
    <ns0:xf numFmtId="0" fontId="4" fillId="0" borderId="3" xfId="0" applyFont="1" applyFill="1" applyBorder="1" applyAlignment="1">
      <ns0:alignment horizontal="center" vertical="top" wrapText="1"/>
    </ns0:xf>
    <ns0:xf numFmtId="0" fontId="12" fillId="0" borderId="2" xfId="0" applyFont="1" applyFill="1" applyBorder="1" applyAlignment="1">
      <ns0:alignment horizontal="left" vertical="center" wrapText="1" indent="3"/>
    </ns0:xf>
    <ns0:xf numFmtId="0" fontId="12" fillId="0" borderId="3" xfId="0" applyFont="1" applyFill="1" applyBorder="1" applyAlignment="1">
      <ns0:alignment horizontal="left" vertical="center" wrapText="1" indent="3"/>
    </ns0:xf>
    <ns0:xf numFmtId="0" fontId="12" fillId="0" borderId="2" xfId="0" applyFont="1" applyFill="1" applyBorder="1" applyAlignment="1">
      <ns0:alignment horizontal="left" vertical="top" wrapText="1" indent="2"/>
    </ns0:xf>
    <ns0:xf numFmtId="0" fontId="12" fillId="0" borderId="4" xfId="0" applyFont="1" applyFill="1" applyBorder="1" applyAlignment="1">
      <ns0:alignment horizontal="left" vertical="top" wrapText="1" indent="2"/>
    </ns0:xf>
    <ns0:xf numFmtId="0" fontId="12" fillId="0" borderId="3" xfId="0" applyFont="1" applyFill="1" applyBorder="1" applyAlignment="1">
      <ns0:alignment horizontal="left" vertical="top" wrapText="1" indent="2"/>
    </ns0:xf>
    <ns0:xf numFmtId="0" fontId="12" fillId="0" borderId="1" xfId="0" applyFont="1" applyFill="1" applyBorder="1" applyAlignment="1">
      <ns0:alignment horizontal="center" vertical="top" wrapText="1"/>
    </ns0:xf>
    <ns0:xf numFmtId="0" fontId="12" fillId="0" borderId="11" xfId="0" applyFont="1" applyFill="1" applyBorder="1" applyAlignment="1">
      <ns0:alignment horizontal="center" vertical="top" wrapText="1"/>
    </ns0:xf>
    <ns0:xf numFmtId="0" fontId="12" fillId="0" borderId="2" xfId="0" applyFont="1" applyFill="1" applyBorder="1" applyAlignment="1">
      <ns0:alignment horizontal="left" vertical="center" wrapText="1" indent="4"/>
    </ns0:xf>
    <ns0:xf numFmtId="0" fontId="12" fillId="0" borderId="4" xfId="0" applyFont="1" applyFill="1" applyBorder="1" applyAlignment="1">
      <ns0:alignment horizontal="left" vertical="center" wrapText="1" indent="4"/>
    </ns0:xf>
    <ns0:xf numFmtId="0" fontId="12" fillId="0" borderId="3" xfId="0" applyFont="1" applyFill="1" applyBorder="1" applyAlignment="1">
      <ns0:alignment horizontal="left" vertical="center" wrapText="1" indent="4"/>
    </ns0:xf>
    <ns0:xf numFmtId="0" fontId="71" fillId="0" borderId="0" xfId="40" applyNumberFormat="1" applyFont="1" applyFill="1" applyBorder="1" applyAlignment="1" applyProtection="1">
      <ns0:alignment horizontal="center" vertical="top"/>
    </ns0:xf>
    <ns0:xf numFmtId="0" fontId="55" fillId="0" borderId="0" xfId="40" applyNumberFormat="1" applyFont="1" applyFill="1" applyBorder="1" applyAlignment="1" applyProtection="1">
      <ns0:alignment horizontal="center"/>
    </ns0:xf>
    <ns0:xf numFmtId="0" fontId="71" fillId="0" borderId="0" xfId="40" applyNumberFormat="1" applyFont="1" applyFill="1" applyBorder="1" applyAlignment="1" applyProtection="1">
      <ns0:alignment horizontal="center"/>
    </ns0:xf>
    <ns0:xf numFmtId="0" fontId="45" fillId="0" borderId="0" xfId="40" applyNumberFormat="1" applyFont="1" applyFill="1" applyBorder="1" applyAlignment="1" applyProtection="1">
      <ns0:alignment horizontal="center"/>
    </ns0:xf>
    <ns0:xf numFmtId="0" fontId="31" fillId="0" borderId="5" xfId="40" applyNumberFormat="1" applyFont="1" applyFill="1" applyBorder="1" applyAlignment="1" applyProtection="1">
      <ns0:alignment horizontal="center" wrapText="1"/>
    </ns0:xf>
    <ns0:xf numFmtId="0" fontId="62" fillId="0" borderId="12" xfId="43" applyNumberFormat="1" applyFont="1" applyFill="1" applyBorder="1" applyAlignment="1" applyProtection="1">
      <ns0:alignment horizontal="center" vertical="top"/>
    </ns0:xf>
    <ns0:xf numFmtId="0" fontId="61" fillId="0" borderId="5" xfId="43" applyNumberFormat="1" applyFont="1" applyFill="1" applyBorder="1" applyAlignment="1" applyProtection="1">
      <ns0:alignment horizontal="center" wrapText="1"/>
    </ns0:xf>
    <ns0:xf numFmtId="0" fontId="61" fillId="0" borderId="0" xfId="43" applyNumberFormat="1" applyFont="1" applyFill="1" applyBorder="1" applyAlignment="1" applyProtection="1">
      <ns0:alignment horizontal="center"/>
    </ns0:xf>
    <ns0:xf numFmtId="0" fontId="31" fillId="0" borderId="0" xfId="43" applyNumberFormat="1" applyFont="1" applyFill="1" applyBorder="1" applyAlignment="1" applyProtection="1">
      <ns0:alignment horizontal="center" vertical="top"/>
    </ns0:xf>
    <ns0:xf numFmtId="0" fontId="42" fillId="0" borderId="5" xfId="43" applyNumberFormat="1" applyFont="1" applyFill="1" applyBorder="1" applyAlignment="1" applyProtection="1">
      <ns0:alignment horizontal="center" wrapText="1"/>
    </ns0:xf>
    <ns0:xf numFmtId="0" fontId="68" fillId="0" borderId="6" xfId="43" applyNumberFormat="1" applyFont="1" applyFill="1" applyBorder="1" applyAlignment="1" applyProtection="1">
      <ns0:alignment horizontal="left" vertical="center" wrapText="1"/>
    </ns0:xf>
    <ns0:xf numFmtId="0" fontId="56" fillId="0" borderId="5" xfId="43" applyNumberFormat="1" applyFont="1" applyFill="1" applyBorder="1" applyAlignment="1" applyProtection="1"/>
    <ns0:xf numFmtId="0" fontId="67" fillId="0" borderId="6" xfId="43" applyNumberFormat="1" applyFont="1" applyFill="1" applyBorder="1" applyAlignment="1" applyProtection="1">
      <ns0:alignment horizontal="center" vertical="center" wrapText="1"/>
    </ns0:xf>
    <ns0:xf numFmtId="0" fontId="67" fillId="0" borderId="13" xfId="43" applyNumberFormat="1" applyFont="1" applyFill="1" applyBorder="1" applyAlignment="1" applyProtection="1">
      <ns0:alignment horizontal="center" vertical="center" wrapText="1"/>
    </ns0:xf>
    <ns0:xf numFmtId="0" fontId="67" fillId="0" borderId="14" xfId="43" applyNumberFormat="1" applyFont="1" applyFill="1" applyBorder="1" applyAlignment="1" applyProtection="1">
      <ns0:alignment horizontal="center" vertical="center" wrapText="1"/>
    </ns0:xf>
    <ns0:xf numFmtId="0" fontId="67" fillId="0" borderId="16" xfId="43" applyNumberFormat="1" applyFont="1" applyFill="1" applyBorder="1" applyAlignment="1" applyProtection="1">
      <ns0:alignment horizontal="center" vertical="center" wrapText="1"/>
    </ns0:xf>
    <ns0:xf numFmtId="0" fontId="67" fillId="0" borderId="7" xfId="43" applyNumberFormat="1" applyFont="1" applyFill="1" applyBorder="1" applyAlignment="1" applyProtection="1">
      <ns0:alignment horizontal="center" vertical="center" wrapText="1"/>
    </ns0:xf>
    <ns0:xf numFmtId="0" fontId="67" fillId="0" borderId="15" xfId="43" applyNumberFormat="1" applyFont="1" applyFill="1" applyBorder="1" applyAlignment="1" applyProtection="1">
      <ns0:alignment horizontal="center" vertical="center" wrapText="1"/>
    </ns0:xf>
    <ns0:xf numFmtId="0" fontId="67" fillId="0" borderId="17" xfId="43" applyNumberFormat="1" applyFont="1" applyFill="1" applyBorder="1" applyAlignment="1" applyProtection="1">
      <ns0:alignment horizontal="center" vertical="center" wrapText="1"/>
    </ns0:xf>
    <ns0:xf numFmtId="0" fontId="38" fillId="0" borderId="6" xfId="43" applyNumberFormat="1" applyFont="1" applyFill="1" applyBorder="1" applyAlignment="1" applyProtection="1">
      <ns0:alignment horizontal="left" vertical="top" wrapText="1"/>
    </ns0:xf>
    <ns0:xf numFmtId="0" fontId="68" fillId="0" borderId="17" xfId="43" applyNumberFormat="1" applyFont="1" applyFill="1" applyBorder="1" applyAlignment="1" applyProtection="1">
      <ns0:alignment horizontal="left" vertical="top" wrapText="1"/>
    </ns0:xf>
    <ns0:xf numFmtId="0" fontId="39" fillId="0" borderId="6" xfId="43" applyNumberFormat="1" applyFont="1" applyFill="1" applyBorder="1" applyAlignment="1" applyProtection="1">
      <ns0:alignment horizontal="left" vertical="top" wrapText="1"/>
    </ns0:xf>
    <ns0:xf numFmtId="0" fontId="67" fillId="0" borderId="6" xfId="43" applyNumberFormat="1" applyFont="1" applyFill="1" applyBorder="1" applyAlignment="1" applyProtection="1">
      <ns0:alignment horizontal="left" vertical="top" wrapText="1"/>
    </ns0:xf>
    <ns0:xf numFmtId="0" fontId="68" fillId="0" borderId="6" xfId="43" applyNumberFormat="1" applyFont="1" applyFill="1" applyBorder="1" applyAlignment="1" applyProtection="1">
      <ns0:alignment horizontal="left" vertical="top" wrapText="1"/>
    </ns0:xf>
    <ns0:xf numFmtId="49" fontId="56" fillId="0" borderId="5" xfId="43" applyNumberFormat="1" applyFont="1" applyFill="1" applyBorder="1" applyAlignment="1" applyProtection="1">
      <ns0:alignment vertical="top" wrapText="1"/>
    </ns0:xf>
    <ns0:xf numFmtId="49" fontId="56" fillId="0" borderId="5" xfId="43" applyNumberFormat="1" applyFont="1" applyFill="1" applyBorder="1" applyAlignment="1" applyProtection="1">
      <ns0:alignment horizontal="right" vertical="top" wrapText="1"/>
    </ns0:xf>
    <ns0:xf numFmtId="0" fontId="62" fillId="0" borderId="12" xfId="43" applyNumberFormat="1" applyFont="1" applyFill="1" applyBorder="1" applyAlignment="1" applyProtection="1">
      <ns0:alignment horizontal="center" vertical="center"/>
    </ns0:xf>
    <ns0:xf numFmtId="0" fontId="48" fillId="0" borderId="6" xfId="0" applyFont="1" applyFill="1" applyBorder="1" applyAlignment="1">
      <ns0:alignment horizontal="left" vertical="top" wrapText="1"/>
    </ns0:xf>
    <ns0:xf numFmtId="0" fontId="59" fillId="0" borderId="6" xfId="0" applyFont="1" applyFill="1" applyBorder="1" applyAlignment="1">
      <ns0:alignment horizontal="left" vertical="top" wrapText="1"/>
    </ns0:xf>
    <ns0:xf numFmtId="4" fontId="11" fillId="2" borderId="6" xfId="1" applyFont="1" applyFill="1" applyBorder="1" applyAlignment="1" applyNumberFormat="1">
      <ns0:alignment horizontal="center" vertical="top" shrinkToFit="1"/>
    </ns0:xf>
    <ns0:xf numFmtId="4" fontId="11" fillId="3" borderId="6" xfId="1" applyFont="1" applyFill="1" applyBorder="1" applyAlignment="1" applyNumberFormat="1">
      <ns0:alignment horizontal="center" vertical="top" shrinkToFit="1"/>
    </ns0:xf>
    <ns0:xf numFmtId="4" fontId="11" fillId="0" borderId="6" xfId="0" applyNumberFormat="1" applyFont="1" applyFill="1" applyBorder="1" applyAlignment="1">
      <ns0:alignment horizontal="center" vertical="top" shrinkToFit="1"/>
    </ns0:xf>
    <ns0:xf numFmtId="4" fontId="11" fillId="0" borderId="6" xfId="1" applyFont="1" applyFill="1" applyBorder="1" applyAlignment="1" applyNumberFormat="1">
      <ns0:alignment horizontal="center" vertical="top" shrinkToFit="1"/>
    </ns0:xf>
    <ns0:xf numFmtId="4" fontId="11" fillId="2" borderId="6" xfId="0" applyNumberFormat="1" applyFont="1" applyFill="1" applyBorder="1" applyAlignment="1">
      <ns0:alignment horizontal="center" vertical="top" shrinkToFit="1"/>
    </ns0:xf>
    <ns0:xf numFmtId="4" fontId="4" fillId="0" borderId="6" xfId="0" applyFont="1" applyFill="1" applyBorder="1" applyAlignment="1" applyNumberFormat="1">
      <ns0:alignment horizontal="center" vertical="top"/>
    </ns0:xf>
    <ns0:xf numFmtId="4" fontId="12" fillId="0" borderId="6" xfId="0" applyNumberFormat="1" applyFont="1" applyFill="1" applyBorder="1" applyAlignment="1">
      <ns0:alignment horizontal="center" vertical="top" wrapText="1"/>
    </ns0:xf>
    <ns0:xf numFmtId="4" fontId="4" fillId="0" borderId="6" xfId="0" applyNumberFormat="1" applyFont="1" applyFill="1" applyBorder="1" applyAlignment="1">
      <ns0:alignment horizontal="center" vertical="top"/>
    </ns0:xf>
    <ns0:xf numFmtId="4" fontId="12" fillId="0" borderId="6" xfId="1" applyFont="1" applyFill="1" applyBorder="1" applyAlignment="1" applyNumberFormat="1">
      <ns0:alignment horizontal="center" vertical="top" wrapText="1"/>
    </ns0:xf>
    <ns0:xf numFmtId="4" fontId="12" fillId="3" borderId="6" xfId="1" applyFont="1" applyFill="1" applyBorder="1" applyAlignment="1" applyNumberFormat="1">
      <ns0:alignment horizontal="center" vertical="top" wrapText="1"/>
    </ns0:xf>
    <ns0:xf numFmtId="4" fontId="12" fillId="3" borderId="6" xfId="0" applyNumberFormat="1" applyFont="1" applyFill="1" applyBorder="1" applyAlignment="1">
      <ns0:alignment horizontal="center" vertical="top" wrapText="1"/>
    </ns0:xf>
    <ns0:xf numFmtId="4" fontId="5" fillId="0" borderId="6" xfId="1" applyFont="1" applyFill="1" applyBorder="1" applyAlignment="1" applyNumberFormat="1">
      <ns0:alignment horizontal="left" vertical="top"/>
    </ns0:xf>
    <ns0:xf numFmtId="4" fontId="5" fillId="3" borderId="6" xfId="1" applyFont="1" applyFill="1" applyBorder="1" applyAlignment="1" applyNumberFormat="1">
      <ns0:alignment horizontal="left" vertical="top"/>
    </ns0:xf>
    <ns0:xf numFmtId="4" fontId="49" fillId="0" borderId="6" xfId="1" applyFont="1" applyFill="1" applyBorder="1" applyAlignment="1" applyNumberFormat="1">
      <ns0:alignment horizontal="left" vertical="top"/>
    </ns0:xf>
    <ns0:xf numFmtId="4" fontId="0" fillId="0" borderId="0" xfId="0" applyNumberFormat="1" applyFill="1" applyAlignment="1">
      <ns0:alignment horizontal="left" vertical="top"/>
    </ns0:xf>
    <ns0:xf numFmtId="4" fontId="0" fillId="3" borderId="0" xfId="0" applyNumberFormat="1" applyFill="1" applyAlignment="1">
      <ns0:alignment horizontal="left" vertical="top"/>
    </ns0:xf>
    <ns0:xf numFmtId="4" fontId="48" fillId="3" borderId="0" xfId="0" applyNumberFormat="1" applyFont="1" applyFill="1" applyAlignment="1">
      <ns0:alignment horizontal="left" vertical="top"/>
    </ns0:xf>
  </ns0:cellXfs>
  <ns0:cellStyles count="44">
    <ns0:cellStyle name="Акт" xfId="11"/>
    <ns0:cellStyle name="АктМТСН" xfId="12"/>
    <ns0:cellStyle name="ВедРесурсов" xfId="13"/>
    <ns0:cellStyle name="ВедРесурсовАкт" xfId="14"/>
    <ns0:cellStyle name="Индексы" xfId="15"/>
    <ns0:cellStyle name="Итоги" xfId="16"/>
    <ns0:cellStyle name="ИтогоАктБазЦ" xfId="17"/>
    <ns0:cellStyle name="ИтогоАктБИМ" xfId="18"/>
    <ns0:cellStyle name="ИтогоАктРесМет" xfId="19"/>
    <ns0:cellStyle name="ИтогоАктТекЦ" xfId="20"/>
    <ns0:cellStyle name="ИтогоБазЦ" xfId="21"/>
    <ns0:cellStyle name="ИтогоБИМ" xfId="22"/>
    <ns0:cellStyle name="ИтогоБИМ 2" xfId="23"/>
    <ns0:cellStyle name="ИтогоРесМет" xfId="24"/>
    <ns0:cellStyle name="ИтогоТекЦ" xfId="25"/>
    <ns0:cellStyle name="ЛокСмета" xfId="26"/>
    <ns0:cellStyle name="ЛокСмМТСН" xfId="27"/>
    <ns0:cellStyle name="ЛокСмМТСН 2" xfId="28"/>
    <ns0:cellStyle name="М29" xfId="29"/>
    <ns0:cellStyle name="ОбСмета" xfId="30"/>
    <ns0:cellStyle name="Обычный" xfId="0" builtinId="0"/>
    <ns0:cellStyle name="Обычный 10" xfId="43"/>
    <ns0:cellStyle name="Обычный 2" xfId="2"/>
    <ns0:cellStyle name="Обычный 2 2" xfId="9"/>
    <ns0:cellStyle name="Обычный 2 3" xfId="6"/>
    <ns0:cellStyle name="Обычный 3" xfId="8"/>
    <ns0:cellStyle name="Обычный 4" xfId="3"/>
    <ns0:cellStyle name="Обычный 4 2" xfId="39"/>
    <ns0:cellStyle name="Обычный 5" xfId="4"/>
    <ns0:cellStyle name="Обычный 6" xfId="10"/>
    <ns0:cellStyle name="Обычный 7" xfId="40"/>
    <ns0:cellStyle name="Обычный 8" xfId="41"/>
    <ns0:cellStyle name="Обычный 9" xfId="42"/>
    <ns0:cellStyle name="Параметр" xfId="31"/>
    <ns0:cellStyle name="ПеременныеСметы" xfId="32"/>
    <ns0:cellStyle name="Процентный 2" xfId="7"/>
    <ns0:cellStyle name="РесСмета" xfId="33"/>
    <ns0:cellStyle name="СводкаСтоимРаб" xfId="34"/>
    <ns0:cellStyle name="СводРасч" xfId="35"/>
    <ns0:cellStyle name="Титул" xfId="36"/>
    <ns0:cellStyle name="Финансовый" xfId="1" builtinId="3"/>
    <ns0:cellStyle name="Финансовый 2" xfId="5"/>
    <ns0:cellStyle name="Хвост" xfId="37"/>
    <ns0:cellStyle name="Экспертиза" xfId="38"/>
  </ns0:cellStyles>
  <ns0:dxfs count="0"/>
  <ns0:tableStyles count="0" defaultTableStyle="TableStyleMedium9" defaultPivotStyle="PivotStyleLight16"/>
  <ns0:colors>
    <ns0:mruColors>
      <ns0:color rgb="FFFFCCFF"/>
    </ns0:mruColors>
  </ns0:colors>
  <ns0:extLst>
    <ns0:ext uri="{EB79DEF2-80B8-43e5-95BD-54CBDDF9020C}">
      <ns2:slicerStyles defaultSlicerStyle="SlicerStyleLight1"/>
    </ns0:ext>
  </ns0:extLst>
</ns0:styleSheet>
</file>

<file path=xl/_rels/workbook.xml.rels><?xml version='1.0' encoding='UTF-8' standalone='yes'?>
<ns0:Relationships xmlns:ns0="http://schemas.openxmlformats.org/package/2006/relationships"><ns0:Relationship Id="rId8" Type="http://schemas.openxmlformats.org/officeDocument/2006/relationships/sharedStrings" Target="sharedStrings.xml"/><ns0:Relationship Id="rId7" Type="http://schemas.openxmlformats.org/officeDocument/2006/relationships/styles" Target="styles.xml"/><ns0:Relationship Id="rId1" Type="http://schemas.openxmlformats.org/officeDocument/2006/relationships/worksheet" Target="worksheets/sheet1.xml"/><ns0:Relationship Id="rId6" Type="http://schemas.openxmlformats.org/officeDocument/2006/relationships/theme" Target="theme/theme1.xml"/></ns0: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T470"/>
  <sheetViews>
    <sheetView tabSelected="1" view="pageBreakPreview" topLeftCell="H1" zoomScale="85" zoomScaleNormal="100" zoomScaleSheetLayoutView="85" workbookViewId="0">
      <pane ySplit="7" topLeftCell="A457" activePane="bottomLeft" state="frozen"/>
      <selection pane="bottomLeft" activeCell="N473" sqref="N473"/>
    </sheetView>
  </sheetViews>
  <sheetFormatPr defaultRowHeight="12.75"/>
  <cols>
    <col min="1" max="1" width="5.33203125" style="54" customWidth="1"/>
    <col min="2" max="2" width="8.6640625" style="54" customWidth="1"/>
    <col min="3" max="4" width="12.1640625" style="54" customWidth="1"/>
    <col min="5" max="5" width="21.33203125" style="54" customWidth="1"/>
    <col min="6" max="6" width="25.1640625" style="54" customWidth="1"/>
    <col min="7" max="7" width="9.6640625" style="54" customWidth="1"/>
    <col min="8" max="8" width="16.83203125" style="54" customWidth="1"/>
    <col min="9" max="9" width="14.83203125" style="54" customWidth="1"/>
    <col min="10" max="10" width="14.1640625" style="54" customWidth="1"/>
    <col min="11" max="11" width="16" style="54" customWidth="1"/>
    <col min="12" max="12" width="17.33203125" style="299" customWidth="1"/>
    <col min="13" max="13" width="21.1640625" style="54" customWidth="1"/>
    <col min="14" max="14" width="21" style="299" customWidth="1"/>
    <col min="15" max="15" width="20.83203125" style="54" customWidth="1"/>
    <col min="16" max="16" width="16" style="54" customWidth="1"/>
    <col min="17" max="17" width="14.5" style="54" customWidth="1"/>
    <col min="18" max="18" width="16.1640625" style="54" customWidth="1"/>
    <col min="19" max="19" width="9.33203125" style="54"/>
    <col min="20" max="20" width="75" style="54" customWidth="1"/>
    <col min="21" max="16384" width="9.33203125" style="54"/>
  </cols>
  <sheetData>
    <row r="1" spans="1:20" ht="42" customHeight="1">
      <c r="A1" s="314" t="s">
        <v>333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</row>
    <row r="2" spans="1:20" ht="18.75">
      <c r="A2" s="26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7"/>
      <c r="M2" s="27"/>
      <c r="N2" s="302"/>
      <c r="O2" s="27"/>
      <c r="P2" s="28"/>
      <c r="Q2" s="28"/>
      <c r="R2" s="28"/>
      <c r="T2" s="29"/>
    </row>
    <row r="3" spans="1:20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77"/>
      <c r="M3" s="27"/>
      <c r="N3" s="302"/>
      <c r="O3" s="27"/>
      <c r="P3" s="28"/>
      <c r="Q3" s="28"/>
      <c r="R3" s="28"/>
    </row>
    <row r="4" spans="1:20" ht="20.25" customHeight="1">
      <c r="A4" s="314" t="s">
        <v>334</v>
      </c>
      <c r="B4" s="314"/>
      <c r="C4" s="314"/>
      <c r="D4" s="314"/>
      <c r="E4" s="314"/>
      <c r="F4" s="314"/>
      <c r="G4" s="314"/>
      <c r="H4" s="314"/>
      <c r="I4" s="26"/>
      <c r="J4" s="26"/>
      <c r="K4" s="26"/>
      <c r="L4" s="277"/>
      <c r="M4" s="27"/>
      <c r="N4" s="302"/>
      <c r="O4" s="27"/>
      <c r="P4" s="28"/>
      <c r="Q4" s="28"/>
      <c r="R4" s="28"/>
    </row>
    <row r="5" spans="1:20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278"/>
      <c r="M5" s="30"/>
      <c r="N5" s="278"/>
      <c r="O5" s="30"/>
      <c r="P5" s="30"/>
      <c r="Q5" s="30"/>
      <c r="R5" s="30"/>
    </row>
    <row r="6" spans="1:20">
      <c r="A6" s="324" t="s">
        <v>0</v>
      </c>
      <c r="B6" s="326" t="s">
        <v>1</v>
      </c>
      <c r="C6" s="328" t="s">
        <v>6</v>
      </c>
      <c r="D6" s="329"/>
      <c r="E6" s="330" t="s">
        <v>7</v>
      </c>
      <c r="F6" s="331"/>
      <c r="G6" s="335" t="s">
        <v>216</v>
      </c>
      <c r="H6" s="332" t="s">
        <v>8</v>
      </c>
      <c r="I6" s="333"/>
      <c r="J6" s="334"/>
      <c r="K6" s="337" t="s">
        <v>15</v>
      </c>
      <c r="L6" s="338"/>
      <c r="M6" s="338"/>
      <c r="N6" s="339"/>
      <c r="O6" s="315" t="s">
        <v>9</v>
      </c>
      <c r="P6" s="317" t="s">
        <v>13</v>
      </c>
      <c r="Q6" s="319" t="s">
        <v>14</v>
      </c>
      <c r="R6" s="320"/>
    </row>
    <row r="7" spans="1:20" ht="69.75" customHeight="1">
      <c r="A7" s="325"/>
      <c r="B7" s="327"/>
      <c r="C7" s="31" t="s">
        <v>3</v>
      </c>
      <c r="D7" s="31" t="s">
        <v>2</v>
      </c>
      <c r="E7" s="32" t="s">
        <v>3</v>
      </c>
      <c r="F7" s="33" t="s">
        <v>10</v>
      </c>
      <c r="G7" s="336"/>
      <c r="H7" s="32" t="s">
        <v>3</v>
      </c>
      <c r="I7" s="34" t="s">
        <v>11</v>
      </c>
      <c r="J7" s="33" t="s">
        <v>10</v>
      </c>
      <c r="K7" s="32" t="s">
        <v>3</v>
      </c>
      <c r="L7" s="279" t="s">
        <v>12</v>
      </c>
      <c r="M7" s="35" t="s">
        <v>4</v>
      </c>
      <c r="N7" s="303" t="s">
        <v>10</v>
      </c>
      <c r="O7" s="316"/>
      <c r="P7" s="318"/>
      <c r="Q7" s="32" t="s">
        <v>3</v>
      </c>
      <c r="R7" s="33" t="s">
        <v>10</v>
      </c>
      <c r="T7" s="36"/>
    </row>
    <row r="8" spans="1:20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280">
        <v>12</v>
      </c>
      <c r="M8" s="37">
        <v>13</v>
      </c>
      <c r="N8" s="280">
        <v>14</v>
      </c>
      <c r="O8" s="37">
        <v>15</v>
      </c>
      <c r="P8" s="37">
        <v>16</v>
      </c>
      <c r="Q8" s="37">
        <v>17</v>
      </c>
      <c r="R8" s="37">
        <v>18</v>
      </c>
    </row>
    <row r="9" spans="1:20" ht="46.5" customHeight="1">
      <c r="A9" s="321" t="s">
        <v>338</v>
      </c>
      <c r="B9" s="322"/>
      <c r="C9" s="322"/>
      <c r="D9" s="322"/>
      <c r="E9" s="322"/>
      <c r="F9" s="322"/>
      <c r="G9" s="322"/>
      <c r="H9" s="323"/>
      <c r="I9" s="37"/>
      <c r="J9" s="37"/>
      <c r="K9" s="37"/>
      <c r="L9" s="280"/>
      <c r="M9" s="37"/>
      <c r="N9" s="280"/>
      <c r="O9" s="37"/>
      <c r="P9" s="37"/>
      <c r="Q9" s="37"/>
      <c r="R9" s="37"/>
    </row>
    <row r="10" spans="1:20" ht="12.75" customHeight="1">
      <c r="A10" s="5"/>
      <c r="B10" s="308" t="s">
        <v>16</v>
      </c>
      <c r="C10" s="308"/>
      <c r="D10" s="308"/>
      <c r="E10" s="308"/>
      <c r="F10" s="308"/>
      <c r="G10" s="308"/>
      <c r="H10" s="308"/>
      <c r="I10" s="308"/>
      <c r="J10" s="4"/>
      <c r="K10" s="15"/>
      <c r="L10" s="281"/>
      <c r="M10" s="11"/>
      <c r="N10" s="285"/>
      <c r="O10" s="11"/>
      <c r="P10" s="5"/>
      <c r="Q10" s="38"/>
      <c r="R10" s="38"/>
    </row>
    <row r="11" spans="1:20">
      <c r="A11" s="5"/>
      <c r="B11" s="308" t="s">
        <v>17</v>
      </c>
      <c r="C11" s="308"/>
      <c r="D11" s="308"/>
      <c r="E11" s="308"/>
      <c r="F11" s="308"/>
      <c r="G11" s="308"/>
      <c r="H11" s="308"/>
      <c r="I11" s="308"/>
      <c r="J11" s="4"/>
      <c r="K11" s="15"/>
      <c r="L11" s="281"/>
      <c r="M11" s="5"/>
      <c r="N11" s="285"/>
      <c r="O11" s="11"/>
      <c r="P11" s="5"/>
      <c r="Q11" s="38"/>
      <c r="R11" s="38"/>
    </row>
    <row r="12" spans="1:20">
      <c r="A12" s="5">
        <v>1</v>
      </c>
      <c r="B12" s="174" t="s">
        <v>372</v>
      </c>
      <c r="C12" s="175" t="s">
        <v>18</v>
      </c>
      <c r="D12" s="175" t="s">
        <v>375</v>
      </c>
      <c r="E12" s="176" t="s">
        <v>343</v>
      </c>
      <c r="F12" s="176" t="s">
        <v>362</v>
      </c>
      <c r="G12" s="177" t="s">
        <v>19</v>
      </c>
      <c r="H12" s="178">
        <v>0.38640000000000002</v>
      </c>
      <c r="I12" s="179">
        <v>0.745528</v>
      </c>
      <c r="J12" s="180">
        <f>H12+I12</f>
        <v>1.131928</v>
      </c>
      <c r="K12" s="369">
        <v>14958.82</v>
      </c>
      <c r="L12" s="370">
        <v>125794.86</v>
      </c>
      <c r="M12" s="6"/>
      <c r="N12" s="290">
        <f t="shared" ref="N12:N75" si="0">K12+L12+M12</f>
        <v>140753.68</v>
      </c>
      <c r="O12" s="15">
        <f>N12-K12</f>
        <v>125794.86</v>
      </c>
      <c r="P12" s="367" t="inlineStr">
        <is>
          <t>Объём: 0,3864 → 1,131928 100 м2 (Δ +0,745528). Шифр: 6.56-38-3 → 6.70-35-3. Наименование уточнено по текущей ВОР. Цена по ТСН-2001 Доп.82, индексы 217/82 (сентябрь 2025).</t>
        </is>
      </c>
      <c r="Q12" s="64" t="s">
        <v>336</v>
      </c>
      <c r="R12" s="64" t="inlineStr">
        <is>
          <t>23/085-И-ВР.АР, лист 1</t>
        </is>
      </c>
    </row>
    <row r="13" spans="1:20" ht="87" customHeight="1">
      <c r="A13" s="5">
        <v>2</v>
      </c>
      <c r="B13" s="18">
        <v>2</v>
      </c>
      <c r="C13" s="19" t="s">
        <v>20</v>
      </c>
      <c r="D13" s="19" t="s">
        <v>20</v>
      </c>
      <c r="E13" s="20" t="s">
        <v>21</v>
      </c>
      <c r="F13" s="20" t="s">
        <v>21</v>
      </c>
      <c r="G13" s="7" t="s">
        <v>19</v>
      </c>
      <c r="H13" s="21">
        <v>1.2305999999999999</v>
      </c>
      <c r="I13" s="9">
        <v>0</v>
      </c>
      <c r="J13" s="4">
        <f t="shared" ref="J13:J34" si="1">H13+I13</f>
        <v>1.2306</v>
      </c>
      <c r="K13" s="371">
        <v>85417.56</v>
      </c>
      <c r="L13" s="281"/>
      <c r="M13" s="4"/>
      <c r="N13" s="290">
        <f t="shared" si="0"/>
        <v>85417.56</v>
      </c>
      <c r="O13" s="15">
        <f t="shared" ref="O13:O76" si="2">N13-K13</f>
        <v>0</v>
      </c>
      <c r="P13" s="367" t="inlineStr">
        <is>
          <t>Сохранено по текущей ВОР: 1,2306 100 м2; шифр 6.56-38-1. Стоимость не изменена.</t>
        </is>
      </c>
      <c r="Q13" s="64" t="s">
        <v>336</v>
      </c>
      <c r="R13" s="64" t="inlineStr">
        <is>
          <t>23/085-И-ВР.АР, лист 1</t>
        </is>
      </c>
    </row>
    <row r="14" spans="1:20" ht="90.75" customHeight="1">
      <c r="A14" s="5">
        <v>3</v>
      </c>
      <c r="B14" s="18">
        <v>3</v>
      </c>
      <c r="C14" s="19" t="s">
        <v>22</v>
      </c>
      <c r="D14" s="19" t="s">
        <v>22</v>
      </c>
      <c r="E14" s="20" t="s">
        <v>23</v>
      </c>
      <c r="F14" s="20" t="s">
        <v>23</v>
      </c>
      <c r="G14" s="7" t="s">
        <v>24</v>
      </c>
      <c r="H14" s="1">
        <v>0.75800000000000001</v>
      </c>
      <c r="I14" s="9">
        <v>0</v>
      </c>
      <c r="J14" s="4">
        <f t="shared" si="1"/>
        <v>0.758</v>
      </c>
      <c r="K14" s="371">
        <v>2791.07</v>
      </c>
      <c r="L14" s="281"/>
      <c r="M14" s="4"/>
      <c r="N14" s="290">
        <f t="shared" si="0"/>
        <v>2791.07</v>
      </c>
      <c r="O14" s="15">
        <f t="shared" si="2"/>
        <v>0</v>
      </c>
      <c r="P14" s="367" t="inlineStr">
        <is>
          <t>Сохранено по текущей ВОР: 0,758 100 м; шифр 6.58-4-1. Стоимость не изменена.</t>
        </is>
      </c>
      <c r="Q14" s="64" t="s">
        <v>336</v>
      </c>
      <c r="R14" s="64" t="inlineStr">
        <is>
          <t>23/085-И-ВР.АР, лист 1–8</t>
        </is>
      </c>
    </row>
    <row r="15" spans="1:20">
      <c r="A15" s="5"/>
      <c r="B15" s="308" t="s">
        <v>25</v>
      </c>
      <c r="C15" s="308"/>
      <c r="D15" s="308"/>
      <c r="E15" s="308"/>
      <c r="F15" s="308"/>
      <c r="G15" s="308"/>
      <c r="H15" s="308"/>
      <c r="I15" s="308"/>
      <c r="J15" s="4"/>
      <c r="K15" s="15"/>
      <c r="L15" s="281"/>
      <c r="M15" s="5"/>
      <c r="N15" s="290"/>
      <c r="O15" s="15"/>
      <c r="P15" s="65"/>
      <c r="Q15" s="66"/>
      <c r="R15" s="66"/>
    </row>
    <row r="16" spans="1:20">
      <c r="A16" s="5">
        <v>4</v>
      </c>
      <c r="B16" s="18" t="s">
        <v>543</v>
      </c>
      <c r="C16" s="19" t="s">
        <v>26</v>
      </c>
      <c r="D16" s="19" t="s">
        <v>376</v>
      </c>
      <c r="E16" s="20" t="s">
        <v>27</v>
      </c>
      <c r="F16" s="20" t="s">
        <v>485</v>
      </c>
      <c r="G16" s="7" t="s">
        <v>28</v>
      </c>
      <c r="H16" s="8">
        <v>13.62</v>
      </c>
      <c r="I16" s="9">
        <v>29.14</v>
      </c>
      <c r="J16" s="4">
        <f t="shared" si="1"/>
        <v>42.76</v>
      </c>
      <c r="K16" s="371">
        <v>88549.53</v>
      </c>
      <c r="L16" s="281">
        <v>839672.17</v>
      </c>
      <c r="M16" s="371">
        <v>0</v>
      </c>
      <c r="N16" s="290">
        <f t="shared" si="0"/>
        <v>928221.7</v>
      </c>
      <c r="O16" s="15">
        <f t="shared" si="2"/>
        <v>839672.17</v>
      </c>
      <c r="P16" s="367" t="inlineStr">
        <is>
          <t>Объём: 13,62 → 42,76 1 м3 кладки (Δ +29,14). Шифр: 6.55-3-1 → 6.70-24-1. Наименование уточнено по текущей ВОР. Цена по ТСН-2001 Доп.82, индексы 217/82 (сентябрь 2025).</t>
        </is>
      </c>
      <c r="Q16" s="67" t="s">
        <v>336</v>
      </c>
      <c r="R16" s="67" t="inlineStr">
        <is>
          <t>23/085-И-ВР.АР, лист 1</t>
        </is>
      </c>
    </row>
    <row r="17" spans="1:18" ht="102.75" customHeight="1">
      <c r="A17" s="5">
        <v>5</v>
      </c>
      <c r="B17" s="18">
        <v>5</v>
      </c>
      <c r="C17" s="19" t="s">
        <v>29</v>
      </c>
      <c r="D17" s="19" t="s">
        <v>29</v>
      </c>
      <c r="E17" s="20" t="s">
        <v>30</v>
      </c>
      <c r="F17" s="23" t="s">
        <v>219</v>
      </c>
      <c r="G17" s="7" t="s">
        <v>19</v>
      </c>
      <c r="H17" s="1">
        <v>2.0179999999999998</v>
      </c>
      <c r="I17" s="17">
        <v>0</v>
      </c>
      <c r="J17" s="57">
        <f t="shared" si="1"/>
        <v>2.018</v>
      </c>
      <c r="K17" s="372">
        <v>54150.25</v>
      </c>
      <c r="L17" s="282"/>
      <c r="M17" s="6"/>
      <c r="N17" s="290">
        <f t="shared" si="0"/>
        <v>54150.25</v>
      </c>
      <c r="O17" s="15">
        <f t="shared" si="2"/>
        <v>0</v>
      </c>
      <c r="P17" s="367" t="inlineStr">
        <is>
          <t>Объём 2,018 100 м2 сохранён. Шифр 6.55-2-2 сохранён. Наименование уточнено по текущей ВОР.</t>
        </is>
      </c>
      <c r="Q17" s="67" t="s">
        <v>336</v>
      </c>
      <c r="R17" s="67" t="inlineStr">
        <is>
          <t>23/085-И-ВР.АР, лист 1</t>
        </is>
      </c>
    </row>
    <row r="18" spans="1:18">
      <c r="A18" s="5"/>
      <c r="B18" s="308" t="s">
        <v>31</v>
      </c>
      <c r="C18" s="308"/>
      <c r="D18" s="308"/>
      <c r="E18" s="308"/>
      <c r="F18" s="308"/>
      <c r="G18" s="308"/>
      <c r="H18" s="308"/>
      <c r="I18" s="308"/>
      <c r="J18" s="4"/>
      <c r="K18" s="15"/>
      <c r="L18" s="281"/>
      <c r="M18" s="5"/>
      <c r="N18" s="290"/>
      <c r="O18" s="15"/>
      <c r="P18" s="65"/>
      <c r="Q18" s="66"/>
      <c r="R18" s="66"/>
    </row>
    <row r="19" spans="1:18" ht="75">
      <c r="A19" s="5">
        <v>6</v>
      </c>
      <c r="B19" s="18">
        <v>6</v>
      </c>
      <c r="C19" s="19" t="s">
        <v>32</v>
      </c>
      <c r="D19" s="19" t="s">
        <v>32</v>
      </c>
      <c r="E19" s="20" t="s">
        <v>33</v>
      </c>
      <c r="F19" s="20" t="s">
        <v>33</v>
      </c>
      <c r="G19" s="7" t="s">
        <v>19</v>
      </c>
      <c r="H19" s="1">
        <v>0.14299999999999999</v>
      </c>
      <c r="I19" s="10"/>
      <c r="J19" s="57">
        <f t="shared" si="1"/>
        <v>0.143</v>
      </c>
      <c r="K19" s="371">
        <v>1065.74</v>
      </c>
      <c r="L19" s="281"/>
      <c r="M19" s="371">
        <v>0</v>
      </c>
      <c r="N19" s="290">
        <f t="shared" si="0"/>
        <v>1065.74</v>
      </c>
      <c r="O19" s="15">
        <f t="shared" si="2"/>
        <v>0</v>
      </c>
      <c r="P19" s="367" t="inlineStr">
        <is>
          <t>Сохранено по текущей ВОР: 0,143 100 м2; шифр 6.61-33-1. Стоимость не изменена.</t>
        </is>
      </c>
      <c r="Q19" s="67" t="s">
        <v>336</v>
      </c>
      <c r="R19" s="67" t="inlineStr">
        <is>
          <t>23/085-И-ВР.АР, лист 1</t>
        </is>
      </c>
    </row>
    <row r="20" spans="1:18" ht="125">
      <c r="A20" s="5">
        <v>7</v>
      </c>
      <c r="B20" s="174" t="s">
        <v>373</v>
      </c>
      <c r="C20" s="175" t="s">
        <v>34</v>
      </c>
      <c r="D20" s="175" t="s">
        <v>412</v>
      </c>
      <c r="E20" s="176" t="s">
        <v>35</v>
      </c>
      <c r="F20" s="176" t="s">
        <v>413</v>
      </c>
      <c r="G20" s="177" t="s">
        <v>36</v>
      </c>
      <c r="H20" s="182">
        <v>0.43099999999999999</v>
      </c>
      <c r="I20" s="179">
        <v>0.91969999999999996</v>
      </c>
      <c r="J20" s="183">
        <f t="shared" si="1"/>
        <v>1.3507</v>
      </c>
      <c r="K20" s="373">
        <v>6749.2</v>
      </c>
      <c r="L20" s="370">
        <v>62241.94</v>
      </c>
      <c r="M20" s="4"/>
      <c r="N20" s="290">
        <f t="shared" si="0"/>
        <v>68991.14</v>
      </c>
      <c r="O20" s="15">
        <f t="shared" si="2"/>
        <v>62241.94</v>
      </c>
      <c r="P20" s="367" t="inlineStr">
        <is>
          <t>Объём: 0,431 → 1,3507 100 м2 облицовки (Δ +0,9197). Шифр: 6.63-7-5 → 6.70-152-5. Наименование уточнено по текущей ВОР. Цена по ТСН-2001 Доп.82, индексы 217/82 (сентябрь 2025).</t>
        </is>
      </c>
      <c r="Q20" s="67" t="s">
        <v>336</v>
      </c>
      <c r="R20" s="67" t="inlineStr">
        <is>
          <t>23/085-И-ВР.АР, лист 1</t>
        </is>
      </c>
    </row>
    <row r="21" spans="1:18" ht="76.5">
      <c r="A21" s="5">
        <v>8</v>
      </c>
      <c r="B21" s="18">
        <v>8</v>
      </c>
      <c r="C21" s="19" t="s">
        <v>37</v>
      </c>
      <c r="D21" s="19" t="s">
        <v>37</v>
      </c>
      <c r="E21" s="20" t="s">
        <v>38</v>
      </c>
      <c r="F21" s="20" t="s">
        <v>38</v>
      </c>
      <c r="G21" s="7" t="s">
        <v>39</v>
      </c>
      <c r="H21" s="18">
        <v>1164</v>
      </c>
      <c r="I21" s="2">
        <v>-460.92</v>
      </c>
      <c r="J21" s="57">
        <f t="shared" si="1"/>
        <v>703.08</v>
      </c>
      <c r="K21" s="371">
        <v>303104.83</v>
      </c>
      <c r="L21" s="281"/>
      <c r="M21" s="11">
        <v>-120023.26</v>
      </c>
      <c r="N21" s="290">
        <f t="shared" si="0"/>
        <v>183081.57</v>
      </c>
      <c r="O21" s="15">
        <f t="shared" si="2"/>
        <v>-120023.26</v>
      </c>
      <c r="P21" s="367" t="inlineStr">
        <is>
          <t>Объём: 1164 → 703,08 1 м2 поверхности (Δ -460,92). Шифр 6.62-31-1 сохранён.</t>
        </is>
      </c>
      <c r="Q21" s="67" t="s">
        <v>336</v>
      </c>
      <c r="R21" s="67" t="inlineStr">
        <is>
          <t>23/085-И-ВР.АР, лист 4</t>
        </is>
      </c>
    </row>
    <row r="22" spans="1:18">
      <c r="A22" s="5"/>
      <c r="B22" s="308" t="s">
        <v>40</v>
      </c>
      <c r="C22" s="308"/>
      <c r="D22" s="308"/>
      <c r="E22" s="308"/>
      <c r="F22" s="308"/>
      <c r="G22" s="308"/>
      <c r="H22" s="308"/>
      <c r="I22" s="308"/>
      <c r="J22" s="4"/>
      <c r="K22" s="15"/>
      <c r="L22" s="281"/>
      <c r="M22" s="11"/>
      <c r="N22" s="290"/>
      <c r="O22" s="15"/>
      <c r="P22" s="65"/>
      <c r="Q22" s="66"/>
      <c r="R22" s="66"/>
    </row>
    <row r="23" spans="1:18" ht="65">
      <c r="A23" s="5">
        <v>9</v>
      </c>
      <c r="B23" s="18">
        <v>9</v>
      </c>
      <c r="C23" s="19" t="s">
        <v>41</v>
      </c>
      <c r="D23" s="19" t="s">
        <v>41</v>
      </c>
      <c r="E23" s="20" t="s">
        <v>42</v>
      </c>
      <c r="F23" s="20" t="s">
        <v>42</v>
      </c>
      <c r="G23" s="7" t="s">
        <v>19</v>
      </c>
      <c r="H23" s="1">
        <v>4.5780000000000003</v>
      </c>
      <c r="I23" s="2">
        <v>-4.5780000000000003</v>
      </c>
      <c r="J23" s="57">
        <f t="shared" si="1"/>
        <v>0</v>
      </c>
      <c r="K23" s="371">
        <v>120560.93</v>
      </c>
      <c r="L23" s="281"/>
      <c r="M23" s="11">
        <v>-120560.93</v>
      </c>
      <c r="N23" s="290">
        <f t="shared" si="0"/>
        <v>0</v>
      </c>
      <c r="O23" s="15">
        <f t="shared" si="2"/>
        <v>-120560.93</v>
      </c>
      <c r="P23" s="367" t="inlineStr">
        <is>
          <t>Исключено по текущей ВОР: 4,578 100 м2 → 0. Исходная расценка не изменена.</t>
        </is>
      </c>
      <c r="Q23" s="67" t="s">
        <v>336</v>
      </c>
      <c r="R23" s="67" t="inlineStr">
        <is>
          <t>23/085-И-ВР.АР, лист 1</t>
        </is>
      </c>
    </row>
    <row r="24" spans="1:18">
      <c r="A24" s="5"/>
      <c r="B24" s="308" t="s">
        <v>43</v>
      </c>
      <c r="C24" s="308"/>
      <c r="D24" s="308"/>
      <c r="E24" s="308"/>
      <c r="F24" s="308"/>
      <c r="G24" s="308"/>
      <c r="H24" s="308"/>
      <c r="I24" s="308"/>
      <c r="J24" s="4"/>
      <c r="K24" s="15"/>
      <c r="L24" s="281"/>
      <c r="M24" s="11"/>
      <c r="N24" s="290"/>
      <c r="O24" s="15"/>
      <c r="P24" s="65"/>
      <c r="Q24" s="66"/>
      <c r="R24" s="66"/>
    </row>
    <row r="25" spans="1:18" ht="95">
      <c r="A25" s="184">
        <v>10</v>
      </c>
      <c r="B25" s="174" t="s">
        <v>544</v>
      </c>
      <c r="C25" s="175" t="s">
        <v>44</v>
      </c>
      <c r="D25" s="175" t="s">
        <v>380</v>
      </c>
      <c r="E25" s="176" t="s">
        <v>45</v>
      </c>
      <c r="F25" s="176" t="s">
        <v>339</v>
      </c>
      <c r="G25" s="177" t="s">
        <v>46</v>
      </c>
      <c r="H25" s="182">
        <v>5.3959999999999999</v>
      </c>
      <c r="I25" s="185">
        <v>2.2635</v>
      </c>
      <c r="J25" s="57">
        <f t="shared" si="1"/>
        <v>7.6595</v>
      </c>
      <c r="K25" s="372">
        <v>8330.4500000000007</v>
      </c>
      <c r="L25" s="370">
        <v>15294.19</v>
      </c>
      <c r="M25" s="6"/>
      <c r="N25" s="290">
        <f t="shared" si="0"/>
        <v>23624.64</v>
      </c>
      <c r="O25" s="15">
        <f t="shared" si="2"/>
        <v>15294.19</v>
      </c>
      <c r="P25" s="367" t="inlineStr">
        <is>
          <t>Объём: 5,396 → 7,6595 100 м плинтусов (Δ +2,2635). Шифр: 6.57-3-1 → 6.70-64-1. Цена по ТСН-2001 Доп.82, индексы 217/82 (сентябрь 2025).</t>
        </is>
      </c>
      <c r="Q25" s="67" t="s">
        <v>336</v>
      </c>
      <c r="R25" s="67" t="inlineStr">
        <is>
          <t>23/085-И-ВР.АР, лист 1</t>
        </is>
      </c>
    </row>
    <row r="26" spans="1:18" ht="95">
      <c r="A26" s="184">
        <v>11</v>
      </c>
      <c r="B26" s="174" t="s">
        <v>545</v>
      </c>
      <c r="C26" s="175" t="s">
        <v>47</v>
      </c>
      <c r="D26" s="175" t="s">
        <v>417</v>
      </c>
      <c r="E26" s="176" t="s">
        <v>48</v>
      </c>
      <c r="F26" s="176" t="s">
        <v>418</v>
      </c>
      <c r="G26" s="177" t="s">
        <v>49</v>
      </c>
      <c r="H26" s="182">
        <v>0.29899999999999999</v>
      </c>
      <c r="I26" s="185">
        <v>1.6368</v>
      </c>
      <c r="J26" s="57">
        <f t="shared" si="1"/>
        <v>1.9358</v>
      </c>
      <c r="K26" s="372">
        <v>4849.57</v>
      </c>
      <c r="L26" s="370">
        <v>114360.57</v>
      </c>
      <c r="M26" s="6"/>
      <c r="N26" s="290">
        <f t="shared" si="0"/>
        <v>119210.14</v>
      </c>
      <c r="O26" s="15">
        <f t="shared" si="2"/>
        <v>114360.57</v>
      </c>
      <c r="P26" s="367" t="inlineStr">
        <is>
          <t>Объём: 0,299 → 1,9358 100 м2 покрытия (Δ +1,6368). Шифр: 6.57-2-7 → 6.70-63-7. Цена по ТСН-2001 Доп.82, индексы 217/82 (сентябрь 2025).</t>
        </is>
      </c>
      <c r="Q26" s="67" t="s">
        <v>336</v>
      </c>
      <c r="R26" s="67" t="inlineStr">
        <is>
          <t>23/085-И-ВР.АР, лист 6</t>
        </is>
      </c>
    </row>
    <row r="27" spans="1:18" ht="75">
      <c r="A27" s="5">
        <v>12</v>
      </c>
      <c r="B27" s="18">
        <v>12</v>
      </c>
      <c r="C27" s="19" t="s">
        <v>50</v>
      </c>
      <c r="D27" s="19" t="s">
        <v>50</v>
      </c>
      <c r="E27" s="20" t="s">
        <v>51</v>
      </c>
      <c r="F27" s="20" t="s">
        <v>51</v>
      </c>
      <c r="G27" s="7" t="s">
        <v>49</v>
      </c>
      <c r="H27" s="1">
        <v>4.7930000000000001</v>
      </c>
      <c r="I27" s="2">
        <v>-4.7930000000000001</v>
      </c>
      <c r="J27" s="57">
        <f t="shared" si="1"/>
        <v>0</v>
      </c>
      <c r="K27" s="372">
        <v>92271.24</v>
      </c>
      <c r="L27" s="283"/>
      <c r="M27" s="372">
        <v>-92271.24</v>
      </c>
      <c r="N27" s="290">
        <f t="shared" si="0"/>
        <v>0</v>
      </c>
      <c r="O27" s="15">
        <f t="shared" si="2"/>
        <v>-92271.24</v>
      </c>
      <c r="P27" s="367" t="inlineStr">
        <is>
          <t>Исключено по текущей ВОР: 4,793 100 м2 покрытия → 0. Исходная расценка не изменена.</t>
        </is>
      </c>
      <c r="Q27" s="67" t="s">
        <v>336</v>
      </c>
      <c r="R27" s="67" t="inlineStr">
        <is>
          <t>23/085-И-ВР.АР, лист 1</t>
        </is>
      </c>
    </row>
    <row r="28" spans="1:18" ht="102">
      <c r="A28" s="5">
        <v>13</v>
      </c>
      <c r="B28" s="18">
        <v>13</v>
      </c>
      <c r="C28" s="19" t="s">
        <v>52</v>
      </c>
      <c r="D28" s="19" t="s">
        <v>52</v>
      </c>
      <c r="E28" s="20" t="s">
        <v>208</v>
      </c>
      <c r="F28" s="20" t="s">
        <v>218</v>
      </c>
      <c r="G28" s="7" t="s">
        <v>49</v>
      </c>
      <c r="H28" s="1">
        <v>4.7930000000000001</v>
      </c>
      <c r="I28" s="61">
        <v>-4.7930000000000001</v>
      </c>
      <c r="J28" s="12">
        <f t="shared" si="1"/>
        <v>0</v>
      </c>
      <c r="K28" s="372">
        <v>25764.89</v>
      </c>
      <c r="L28" s="283"/>
      <c r="M28" s="372">
        <v>-25764.89</v>
      </c>
      <c r="N28" s="290">
        <f t="shared" si="0"/>
        <v>0</v>
      </c>
      <c r="O28" s="15">
        <f t="shared" si="2"/>
        <v>-25764.89</v>
      </c>
      <c r="P28" s="367" t="inlineStr">
        <is>
          <t>Исключено по текущей ВОР: 4,793 100 м2 покрытия → 0. Исходная расценка не изменена.</t>
        </is>
      </c>
      <c r="Q28" s="67" t="s">
        <v>336</v>
      </c>
      <c r="R28" s="67" t="inlineStr">
        <is>
          <t>23/085-И-ВР.АР, лист 1</t>
        </is>
      </c>
    </row>
    <row r="29" spans="1:18" ht="95">
      <c r="A29" s="184">
        <v>14</v>
      </c>
      <c r="B29" s="174" t="inlineStr">
        <is>
          <t>14 (20)</t>
        </is>
      </c>
      <c r="C29" s="175" t="s">
        <v>53</v>
      </c>
      <c r="D29" s="175" t="s">
        <v>383</v>
      </c>
      <c r="E29" s="176" t="s">
        <v>54</v>
      </c>
      <c r="F29" s="176" t="s">
        <v>340</v>
      </c>
      <c r="G29" s="177" t="s">
        <v>49</v>
      </c>
      <c r="H29" s="182">
        <v>4.6340000000000003</v>
      </c>
      <c r="I29" s="2">
        <v>1.5974999999999999</v>
      </c>
      <c r="J29" s="12">
        <f t="shared" si="1"/>
        <v>6.2315</v>
      </c>
      <c r="K29" s="372">
        <v>21614.45</v>
      </c>
      <c r="L29" s="370">
        <v>32613.04</v>
      </c>
      <c r="M29" s="4"/>
      <c r="N29" s="290">
        <f t="shared" si="0"/>
        <v>54227.49</v>
      </c>
      <c r="O29" s="15">
        <f t="shared" si="2"/>
        <v>32613.04</v>
      </c>
      <c r="P29" s="367" t="inlineStr">
        <is>
          <t>Объём: 4,634 → 6,2315 100 м2 покрытия (Δ +1,5975). Шифр: 6.57-2-5 → 6.70-63-5. Цена по ТСН-2001 Доп.82, индексы 217/82 (сентябрь 2025).</t>
        </is>
      </c>
      <c r="Q29" s="67" t="s">
        <v>336</v>
      </c>
      <c r="R29" s="67" t="inlineStr">
        <is>
          <t>23/085-И-ВР.АР, лист 1</t>
        </is>
      </c>
    </row>
    <row r="30" spans="1:18">
      <c r="A30" s="5"/>
      <c r="B30" s="308" t="s">
        <v>55</v>
      </c>
      <c r="C30" s="308"/>
      <c r="D30" s="308"/>
      <c r="E30" s="308"/>
      <c r="F30" s="308"/>
      <c r="G30" s="308"/>
      <c r="H30" s="308"/>
      <c r="I30" s="308"/>
      <c r="J30" s="4"/>
      <c r="K30" s="15"/>
      <c r="L30" s="283"/>
      <c r="M30" s="11"/>
      <c r="N30" s="290"/>
      <c r="O30" s="15"/>
      <c r="P30" s="65"/>
      <c r="Q30" s="66"/>
      <c r="R30" s="66"/>
    </row>
    <row r="31" spans="1:18" ht="76.5">
      <c r="A31" s="5">
        <v>15</v>
      </c>
      <c r="B31" s="18">
        <v>15</v>
      </c>
      <c r="C31" s="19" t="s">
        <v>56</v>
      </c>
      <c r="D31" s="19" t="s">
        <v>56</v>
      </c>
      <c r="E31" s="20" t="s">
        <v>57</v>
      </c>
      <c r="F31" s="20" t="s">
        <v>57</v>
      </c>
      <c r="G31" s="7" t="s">
        <v>58</v>
      </c>
      <c r="H31" s="13">
        <v>0.31752000000000002</v>
      </c>
      <c r="I31" s="2">
        <v>0</v>
      </c>
      <c r="J31" s="12">
        <f t="shared" si="1"/>
        <v>0.31752</v>
      </c>
      <c r="K31" s="371">
        <v>11764.13</v>
      </c>
      <c r="L31" s="283"/>
      <c r="M31" s="371">
        <v>0</v>
      </c>
      <c r="N31" s="290">
        <f t="shared" si="0"/>
        <v>11764.13</v>
      </c>
      <c r="O31" s="15">
        <f t="shared" si="2"/>
        <v>0</v>
      </c>
      <c r="P31" s="367" t="inlineStr">
        <is>
          <t>Сохранено по текущей ВОР: 0,31752 1 т; шифр 3.9-35-1
Доп.22. Стоимость не изменена.</t>
        </is>
      </c>
      <c r="Q31" s="67" t="s">
        <v>336</v>
      </c>
      <c r="R31" s="67" t="inlineStr">
        <is>
          <t>23/085-И-ВР.АР, лист 1–8</t>
        </is>
      </c>
    </row>
    <row r="32" spans="1:18">
      <c r="A32" s="5"/>
      <c r="B32" s="308" t="s">
        <v>59</v>
      </c>
      <c r="C32" s="308"/>
      <c r="D32" s="308"/>
      <c r="E32" s="308"/>
      <c r="F32" s="308"/>
      <c r="G32" s="308"/>
      <c r="H32" s="308"/>
      <c r="I32" s="308"/>
      <c r="J32" s="4"/>
      <c r="K32" s="4"/>
      <c r="L32" s="281"/>
      <c r="M32" s="4"/>
      <c r="N32" s="290"/>
      <c r="O32" s="15"/>
      <c r="P32" s="65"/>
      <c r="Q32" s="66"/>
      <c r="R32" s="66"/>
    </row>
    <row r="33" spans="1:18" ht="242.25">
      <c r="A33" s="5">
        <v>16</v>
      </c>
      <c r="B33" s="18">
        <v>16</v>
      </c>
      <c r="C33" s="19" t="s">
        <v>60</v>
      </c>
      <c r="D33" s="19" t="s">
        <v>60</v>
      </c>
      <c r="E33" s="20" t="s">
        <v>61</v>
      </c>
      <c r="F33" s="20" t="s">
        <v>61</v>
      </c>
      <c r="G33" s="7" t="s">
        <v>62</v>
      </c>
      <c r="H33" s="21">
        <v>1.0488</v>
      </c>
      <c r="I33" s="2">
        <v>0</v>
      </c>
      <c r="J33" s="12">
        <f t="shared" si="1"/>
        <v>1.0488</v>
      </c>
      <c r="K33" s="371">
        <v>145097.94</v>
      </c>
      <c r="L33" s="284"/>
      <c r="M33" s="371">
        <v>0</v>
      </c>
      <c r="N33" s="290">
        <f t="shared" si="0"/>
        <v>145097.94</v>
      </c>
      <c r="O33" s="15">
        <f t="shared" si="2"/>
        <v>0</v>
      </c>
      <c r="P33" s="367" t="inlineStr">
        <is>
          <t>Сохранено по текущей ВОР: 1,0488 10 м3 кладки; шифр 6.53-14-5. Стоимость не изменена.</t>
        </is>
      </c>
      <c r="Q33" s="67" t="s">
        <v>336</v>
      </c>
      <c r="R33" s="67" t="inlineStr">
        <is>
          <t>23/085-И-ВР.АР, лист 2</t>
        </is>
      </c>
    </row>
    <row r="34" spans="1:18" ht="165.75">
      <c r="A34" s="5">
        <v>17</v>
      </c>
      <c r="B34" s="18">
        <v>17</v>
      </c>
      <c r="C34" s="19" t="s">
        <v>63</v>
      </c>
      <c r="D34" s="19" t="s">
        <v>63</v>
      </c>
      <c r="E34" s="20" t="s">
        <v>64</v>
      </c>
      <c r="F34" s="20" t="s">
        <v>64</v>
      </c>
      <c r="G34" s="7" t="s">
        <v>62</v>
      </c>
      <c r="H34" s="21">
        <v>2.0400000000000001E-2</v>
      </c>
      <c r="I34" s="2">
        <v>0</v>
      </c>
      <c r="J34" s="12">
        <f t="shared" si="1"/>
        <v>0.0204</v>
      </c>
      <c r="K34" s="371">
        <v>2797.51</v>
      </c>
      <c r="L34" s="284"/>
      <c r="M34" s="371">
        <v>0</v>
      </c>
      <c r="N34" s="290">
        <f t="shared" si="0"/>
        <v>2797.51</v>
      </c>
      <c r="O34" s="15">
        <f t="shared" si="2"/>
        <v>0</v>
      </c>
      <c r="P34" s="367" t="inlineStr">
        <is>
          <t>Сохранено по текущей ВОР: 0,0204 10 м3 кладки; шифр 6.53-14-3. Стоимость не изменена.</t>
        </is>
      </c>
      <c r="Q34" s="67" t="s">
        <v>336</v>
      </c>
      <c r="R34" s="67" t="inlineStr">
        <is>
          <t>23/085-И-ВР.АР, лист 1</t>
        </is>
      </c>
    </row>
    <row r="35" spans="1:18" ht="85">
      <c r="A35" s="5">
        <v>18</v>
      </c>
      <c r="B35" s="18">
        <v>18</v>
      </c>
      <c r="C35" s="19" t="s">
        <v>37</v>
      </c>
      <c r="D35" s="19" t="s">
        <v>37</v>
      </c>
      <c r="E35" s="20" t="s">
        <v>38</v>
      </c>
      <c r="F35" s="20" t="s">
        <v>38</v>
      </c>
      <c r="G35" s="7" t="s">
        <v>39</v>
      </c>
      <c r="H35" s="3">
        <v>45.2</v>
      </c>
      <c r="I35" s="2">
        <v>0</v>
      </c>
      <c r="J35" s="12">
        <f t="shared" ref="J35:J46" si="3">H35+I35</f>
        <v>45.2</v>
      </c>
      <c r="K35" s="371">
        <v>11770.05</v>
      </c>
      <c r="L35" s="284"/>
      <c r="M35" s="371">
        <v>0</v>
      </c>
      <c r="N35" s="290">
        <f t="shared" si="0"/>
        <v>11770.05</v>
      </c>
      <c r="O35" s="15">
        <f t="shared" si="2"/>
        <v>0</v>
      </c>
      <c r="P35" s="367" t="inlineStr">
        <is>
          <t>Сохранено по текущей ВОР: 45,2 1 м2 поверхности; шифр 6.62-31-1. Стоимость не изменена.</t>
        </is>
      </c>
      <c r="Q35" s="67" t="s">
        <v>336</v>
      </c>
      <c r="R35" s="67" t="inlineStr">
        <is>
          <t>23/085-И-ВР.АР, лист 4</t>
        </is>
      </c>
    </row>
    <row r="36" spans="1:18" ht="165.75">
      <c r="A36" s="5">
        <v>19</v>
      </c>
      <c r="B36" s="18">
        <v>19</v>
      </c>
      <c r="C36" s="19" t="s">
        <v>65</v>
      </c>
      <c r="D36" s="19" t="s">
        <v>65</v>
      </c>
      <c r="E36" s="20" t="s">
        <v>66</v>
      </c>
      <c r="F36" s="20" t="s">
        <v>66</v>
      </c>
      <c r="G36" s="7" t="s">
        <v>67</v>
      </c>
      <c r="H36" s="3">
        <v>9.6</v>
      </c>
      <c r="I36" s="2">
        <v>0</v>
      </c>
      <c r="J36" s="12">
        <f t="shared" si="3"/>
        <v>9.6</v>
      </c>
      <c r="K36" s="371">
        <v>6648.89</v>
      </c>
      <c r="L36" s="284"/>
      <c r="M36" s="371">
        <v>0</v>
      </c>
      <c r="N36" s="290">
        <f t="shared" si="0"/>
        <v>6648.89</v>
      </c>
      <c r="O36" s="15">
        <f t="shared" si="2"/>
        <v>0</v>
      </c>
      <c r="P36" s="367" t="inlineStr">
        <is>
          <t>Сохранено по текущей ВОР: 9,6 10 см проходки сверла; шифр 6.69-28-17. Стоимость не изменена.</t>
        </is>
      </c>
      <c r="Q36" s="67" t="s">
        <v>336</v>
      </c>
      <c r="R36" s="67" t="inlineStr">
        <is>
          <t>23/085-И-ВР.АР, лист 1–8</t>
        </is>
      </c>
    </row>
    <row r="37" spans="1:18" ht="165.75">
      <c r="A37" s="5">
        <v>20</v>
      </c>
      <c r="B37" s="18">
        <v>20</v>
      </c>
      <c r="C37" s="19" t="s">
        <v>68</v>
      </c>
      <c r="D37" s="19" t="s">
        <v>68</v>
      </c>
      <c r="E37" s="20" t="s">
        <v>69</v>
      </c>
      <c r="F37" s="20" t="s">
        <v>69</v>
      </c>
      <c r="G37" s="7" t="s">
        <v>67</v>
      </c>
      <c r="H37" s="3">
        <v>3.6</v>
      </c>
      <c r="I37" s="2">
        <v>0</v>
      </c>
      <c r="J37" s="12">
        <f t="shared" si="3"/>
        <v>3.6</v>
      </c>
      <c r="K37" s="371">
        <v>4819.18</v>
      </c>
      <c r="L37" s="284"/>
      <c r="M37" s="371">
        <v>0</v>
      </c>
      <c r="N37" s="290">
        <f t="shared" si="0"/>
        <v>4819.18</v>
      </c>
      <c r="O37" s="15">
        <f t="shared" si="2"/>
        <v>0</v>
      </c>
      <c r="P37" s="367" t="inlineStr">
        <is>
          <t>Сохранено по текущей ВОР: 3,6 10 см проходки сверла; шифр 6.69-28-24. Стоимость не изменена.</t>
        </is>
      </c>
      <c r="Q37" s="67" t="s">
        <v>336</v>
      </c>
      <c r="R37" s="67" t="inlineStr">
        <is>
          <t>23/085-И-ВР.АР, лист 1–8</t>
        </is>
      </c>
    </row>
    <row r="38" spans="1:18" ht="114.75">
      <c r="A38" s="5">
        <v>21</v>
      </c>
      <c r="B38" s="18">
        <v>21</v>
      </c>
      <c r="C38" s="19" t="s">
        <v>70</v>
      </c>
      <c r="D38" s="19" t="s">
        <v>70</v>
      </c>
      <c r="E38" s="20" t="s">
        <v>71</v>
      </c>
      <c r="F38" s="20" t="s">
        <v>71</v>
      </c>
      <c r="G38" s="7" t="s">
        <v>62</v>
      </c>
      <c r="H38" s="13">
        <v>3.6810000000000002E-2</v>
      </c>
      <c r="I38" s="2">
        <v>0</v>
      </c>
      <c r="J38" s="12">
        <f t="shared" si="3"/>
        <v>0.03681</v>
      </c>
      <c r="K38" s="371">
        <v>5105.95</v>
      </c>
      <c r="L38" s="284"/>
      <c r="M38" s="371">
        <v>0</v>
      </c>
      <c r="N38" s="290">
        <f t="shared" si="0"/>
        <v>5105.95</v>
      </c>
      <c r="O38" s="15">
        <f t="shared" si="2"/>
        <v>0</v>
      </c>
      <c r="P38" s="367" t="inlineStr">
        <is>
          <t>Сохранено по текущей ВОР: 0,03681 10 м3 кладки; шифр 6.53-14-1. Стоимость не изменена.</t>
        </is>
      </c>
      <c r="Q38" s="67" t="s">
        <v>336</v>
      </c>
      <c r="R38" s="67" t="inlineStr">
        <is>
          <t>23/085-И-ВР.АР, лист 1</t>
        </is>
      </c>
    </row>
    <row r="39" spans="1:18" ht="114.75">
      <c r="A39" s="5">
        <v>22</v>
      </c>
      <c r="B39" s="18">
        <v>22</v>
      </c>
      <c r="C39" s="19" t="s">
        <v>60</v>
      </c>
      <c r="D39" s="19" t="s">
        <v>60</v>
      </c>
      <c r="E39" s="20" t="s">
        <v>72</v>
      </c>
      <c r="F39" s="20" t="s">
        <v>72</v>
      </c>
      <c r="G39" s="7" t="s">
        <v>62</v>
      </c>
      <c r="H39" s="21">
        <v>1.44E-2</v>
      </c>
      <c r="I39" s="2">
        <v>0</v>
      </c>
      <c r="J39" s="12">
        <f t="shared" si="3"/>
        <v>1.44E-2</v>
      </c>
      <c r="K39" s="371">
        <v>1992.2</v>
      </c>
      <c r="L39" s="284"/>
      <c r="M39" s="371">
        <v>0</v>
      </c>
      <c r="N39" s="290">
        <f t="shared" si="0"/>
        <v>1992.2</v>
      </c>
      <c r="O39" s="15">
        <f t="shared" si="2"/>
        <v>0</v>
      </c>
      <c r="P39" s="367" t="inlineStr">
        <is>
          <t>Сохранено по текущей ВОР: 0,0144 10 м3 кладки; шифр 6.53-14-5. Стоимость не изменена.</t>
        </is>
      </c>
      <c r="Q39" s="67" t="s">
        <v>336</v>
      </c>
      <c r="R39" s="67" t="inlineStr">
        <is>
          <t>23/085-И-ВР.АР, лист 1</t>
        </is>
      </c>
    </row>
    <row r="40" spans="1:18" ht="140.25">
      <c r="A40" s="5">
        <v>23</v>
      </c>
      <c r="B40" s="18">
        <v>23</v>
      </c>
      <c r="C40" s="19" t="s">
        <v>70</v>
      </c>
      <c r="D40" s="19" t="s">
        <v>70</v>
      </c>
      <c r="E40" s="20" t="s">
        <v>73</v>
      </c>
      <c r="F40" s="20" t="s">
        <v>73</v>
      </c>
      <c r="G40" s="7" t="s">
        <v>62</v>
      </c>
      <c r="H40" s="13">
        <v>2.6099999999999999E-3</v>
      </c>
      <c r="I40" s="2">
        <v>0</v>
      </c>
      <c r="J40" s="12">
        <f t="shared" si="3"/>
        <v>0.00261</v>
      </c>
      <c r="K40" s="371">
        <v>362.04</v>
      </c>
      <c r="L40" s="284"/>
      <c r="M40" s="371">
        <v>0</v>
      </c>
      <c r="N40" s="290">
        <f t="shared" si="0"/>
        <v>362.04</v>
      </c>
      <c r="O40" s="15">
        <f t="shared" si="2"/>
        <v>0</v>
      </c>
      <c r="P40" s="367" t="inlineStr">
        <is>
          <t>Сохранено по текущей ВОР: 0,00261 10 м3 кладки; шифр 6.53-14-1. Стоимость не изменена.</t>
        </is>
      </c>
      <c r="Q40" s="67" t="s">
        <v>336</v>
      </c>
      <c r="R40" s="67" t="inlineStr">
        <is>
          <t>23/085-И-ВР.АР, лист 2</t>
        </is>
      </c>
    </row>
    <row r="41" spans="1:18" ht="114.75">
      <c r="A41" s="5">
        <v>24</v>
      </c>
      <c r="B41" s="18">
        <v>24</v>
      </c>
      <c r="C41" s="19" t="s">
        <v>74</v>
      </c>
      <c r="D41" s="19" t="s">
        <v>74</v>
      </c>
      <c r="E41" s="20" t="s">
        <v>75</v>
      </c>
      <c r="F41" s="20" t="s">
        <v>75</v>
      </c>
      <c r="G41" s="7" t="s">
        <v>76</v>
      </c>
      <c r="H41" s="8">
        <v>0.23</v>
      </c>
      <c r="I41" s="2">
        <v>0</v>
      </c>
      <c r="J41" s="12">
        <f t="shared" si="3"/>
        <v>0.23</v>
      </c>
      <c r="K41" s="371">
        <v>10562.95</v>
      </c>
      <c r="L41" s="284"/>
      <c r="M41" s="371">
        <v>0</v>
      </c>
      <c r="N41" s="290">
        <f t="shared" si="0"/>
        <v>10562.95</v>
      </c>
      <c r="O41" s="15">
        <f t="shared" si="2"/>
        <v>0</v>
      </c>
      <c r="P41" s="367" t="inlineStr">
        <is>
          <t>Сохранено по текущей ВОР: 0,23 100 отверстий; шифр 6.69-7-4. Стоимость не изменена.</t>
        </is>
      </c>
      <c r="Q41" s="67" t="s">
        <v>336</v>
      </c>
      <c r="R41" s="67" t="inlineStr">
        <is>
          <t>23/085-И-ВР.АР, лист 1–8</t>
        </is>
      </c>
    </row>
    <row r="42" spans="1:18" ht="102">
      <c r="A42" s="5">
        <v>25</v>
      </c>
      <c r="B42" s="18">
        <v>25</v>
      </c>
      <c r="C42" s="19" t="s">
        <v>77</v>
      </c>
      <c r="D42" s="19" t="s">
        <v>77</v>
      </c>
      <c r="E42" s="20" t="s">
        <v>78</v>
      </c>
      <c r="F42" s="20" t="s">
        <v>78</v>
      </c>
      <c r="G42" s="7" t="s">
        <v>79</v>
      </c>
      <c r="H42" s="3">
        <v>0.1</v>
      </c>
      <c r="I42" s="2">
        <v>0</v>
      </c>
      <c r="J42" s="12">
        <f t="shared" si="3"/>
        <v>0.1</v>
      </c>
      <c r="K42" s="371">
        <v>11494.77</v>
      </c>
      <c r="L42" s="284"/>
      <c r="M42" s="371">
        <v>0</v>
      </c>
      <c r="N42" s="290">
        <f t="shared" si="0"/>
        <v>11494.77</v>
      </c>
      <c r="O42" s="15">
        <f t="shared" si="2"/>
        <v>0</v>
      </c>
      <c r="P42" s="367" t="inlineStr">
        <is>
          <t>Сохранено по текущей ВОР: 0,1 100 шт.; шифр 6.69-39-3. Стоимость не изменена.</t>
        </is>
      </c>
      <c r="Q42" s="67" t="s">
        <v>336</v>
      </c>
      <c r="R42" s="67" t="inlineStr">
        <is>
          <t>23/085-И-ВР.АР, лист 1–8</t>
        </is>
      </c>
    </row>
    <row r="43" spans="1:18">
      <c r="A43" s="5"/>
      <c r="B43" s="308" t="s">
        <v>80</v>
      </c>
      <c r="C43" s="308"/>
      <c r="D43" s="308"/>
      <c r="E43" s="308"/>
      <c r="F43" s="308"/>
      <c r="G43" s="308"/>
      <c r="H43" s="308"/>
      <c r="I43" s="308"/>
      <c r="J43" s="14"/>
      <c r="K43" s="15"/>
      <c r="L43" s="284"/>
      <c r="M43" s="11"/>
      <c r="N43" s="290"/>
      <c r="O43" s="15"/>
      <c r="P43" s="65"/>
      <c r="Q43" s="66"/>
      <c r="R43" s="66"/>
    </row>
    <row r="44" spans="1:18" ht="76.5">
      <c r="A44" s="5">
        <v>26</v>
      </c>
      <c r="B44" s="18">
        <v>26</v>
      </c>
      <c r="C44" s="19" t="s">
        <v>81</v>
      </c>
      <c r="D44" s="19" t="s">
        <v>81</v>
      </c>
      <c r="E44" s="20" t="s">
        <v>82</v>
      </c>
      <c r="F44" s="20" t="s">
        <v>341</v>
      </c>
      <c r="G44" s="7" t="s">
        <v>58</v>
      </c>
      <c r="H44" s="13">
        <v>107.53822</v>
      </c>
      <c r="I44" s="17">
        <v>0</v>
      </c>
      <c r="J44" s="12">
        <f t="shared" si="3"/>
        <v>107.53822</v>
      </c>
      <c r="K44" s="372">
        <v>12201.14</v>
      </c>
      <c r="L44" s="285">
        <v>0</v>
      </c>
      <c r="M44" s="15"/>
      <c r="N44" s="290">
        <f t="shared" si="0"/>
        <v>12201.14</v>
      </c>
      <c r="O44" s="15">
        <f t="shared" si="2"/>
        <v>0</v>
      </c>
      <c r="P44" s="367" t="inlineStr">
        <is>
          <t>Сохранено по текущей ВОР: 107,53822 1 т; шифр 6.68-13-1. Стоимость не изменена.</t>
        </is>
      </c>
      <c r="Q44" s="67" t="s">
        <v>336</v>
      </c>
      <c r="R44" s="67" t="inlineStr">
        <is>
          <t>23/085-И-ВР.АР, лист 1–8</t>
        </is>
      </c>
    </row>
    <row r="45" spans="1:18" ht="114.75">
      <c r="A45" s="5">
        <v>27</v>
      </c>
      <c r="B45" s="18">
        <v>27</v>
      </c>
      <c r="C45" s="19" t="s">
        <v>83</v>
      </c>
      <c r="D45" s="20"/>
      <c r="E45" s="20" t="s">
        <v>84</v>
      </c>
      <c r="F45" s="22"/>
      <c r="G45" s="7" t="s">
        <v>58</v>
      </c>
      <c r="H45" s="13">
        <v>107.53822</v>
      </c>
      <c r="I45" s="9">
        <v>0</v>
      </c>
      <c r="J45" s="12">
        <f t="shared" si="3"/>
        <v>107.53822</v>
      </c>
      <c r="K45" s="372">
        <v>28602.16</v>
      </c>
      <c r="L45" s="284"/>
      <c r="M45" s="11"/>
      <c r="N45" s="290">
        <f t="shared" si="0"/>
        <v>28602.16</v>
      </c>
      <c r="O45" s="15">
        <f t="shared" si="2"/>
        <v>0</v>
      </c>
      <c r="P45" s="367" t="inlineStr">
        <is>
          <t>Исключено по текущей ВОР: 107,53822 1 т → 0. Исходная расценка не изменена.</t>
        </is>
      </c>
      <c r="Q45" s="67" t="s">
        <v>336</v>
      </c>
      <c r="R45" s="67" t="inlineStr">
        <is>
          <t>23/085-И-ВР.АР, лист 1–8</t>
        </is>
      </c>
    </row>
    <row r="46" spans="1:18" ht="89.25">
      <c r="A46" s="5">
        <v>28</v>
      </c>
      <c r="B46" s="18">
        <v>28</v>
      </c>
      <c r="C46" s="19" t="s">
        <v>85</v>
      </c>
      <c r="D46" s="20"/>
      <c r="E46" s="20" t="s">
        <v>86</v>
      </c>
      <c r="F46" s="22"/>
      <c r="G46" s="7" t="s">
        <v>58</v>
      </c>
      <c r="H46" s="13">
        <v>107.53822</v>
      </c>
      <c r="I46" s="9">
        <v>0</v>
      </c>
      <c r="J46" s="12">
        <f t="shared" si="3"/>
        <v>107.53822</v>
      </c>
      <c r="K46" s="372">
        <v>20026.78</v>
      </c>
      <c r="L46" s="284"/>
      <c r="M46" s="11"/>
      <c r="N46" s="290">
        <f t="shared" si="0"/>
        <v>20026.78</v>
      </c>
      <c r="O46" s="15">
        <f t="shared" si="2"/>
        <v>0</v>
      </c>
      <c r="P46" s="367" t="inlineStr">
        <is>
          <t>Исключено по текущей ВОР: 107,53822 1 т → 0. Исходная расценка не изменена.</t>
        </is>
      </c>
      <c r="Q46" s="67" t="s">
        <v>336</v>
      </c>
      <c r="R46" s="67" t="inlineStr">
        <is>
          <t>23/085-И-ВР.АР, лист 2</t>
        </is>
      </c>
    </row>
    <row r="47" spans="1:18">
      <c r="A47" s="5"/>
      <c r="B47" s="308" t="s">
        <v>87</v>
      </c>
      <c r="C47" s="308"/>
      <c r="D47" s="308"/>
      <c r="E47" s="308"/>
      <c r="F47" s="308"/>
      <c r="G47" s="308"/>
      <c r="H47" s="308"/>
      <c r="I47" s="308"/>
      <c r="J47" s="4"/>
      <c r="K47" s="15"/>
      <c r="L47" s="284"/>
      <c r="M47" s="11"/>
      <c r="N47" s="290"/>
      <c r="O47" s="15"/>
      <c r="P47" s="65"/>
      <c r="Q47" s="66"/>
      <c r="R47" s="66"/>
    </row>
    <row r="48" spans="1:18">
      <c r="A48" s="5"/>
      <c r="B48" s="308" t="s">
        <v>88</v>
      </c>
      <c r="C48" s="308"/>
      <c r="D48" s="308"/>
      <c r="E48" s="308"/>
      <c r="F48" s="308"/>
      <c r="G48" s="308"/>
      <c r="H48" s="308"/>
      <c r="I48" s="308"/>
      <c r="J48" s="4"/>
      <c r="K48" s="15"/>
      <c r="L48" s="284"/>
      <c r="M48" s="11"/>
      <c r="N48" s="290"/>
      <c r="O48" s="15"/>
      <c r="P48" s="65"/>
      <c r="Q48" s="66"/>
      <c r="R48" s="66"/>
    </row>
    <row r="49" spans="1:19" ht="127.5">
      <c r="A49" s="5">
        <v>29</v>
      </c>
      <c r="B49" s="18">
        <v>29</v>
      </c>
      <c r="C49" s="19" t="s">
        <v>89</v>
      </c>
      <c r="D49" s="19" t="s">
        <v>89</v>
      </c>
      <c r="E49" s="20" t="s">
        <v>90</v>
      </c>
      <c r="F49" s="20" t="s">
        <v>90</v>
      </c>
      <c r="G49" s="7" t="s">
        <v>28</v>
      </c>
      <c r="H49" s="8">
        <v>16.739999999999998</v>
      </c>
      <c r="I49" s="9">
        <v>-16.739999999999998</v>
      </c>
      <c r="J49" s="4">
        <f t="shared" ref="J49:J112" si="4">H49+I49</f>
        <v>0</v>
      </c>
      <c r="K49" s="371">
        <v>107882.31</v>
      </c>
      <c r="L49" s="284"/>
      <c r="M49" s="371">
        <v>-107882.31</v>
      </c>
      <c r="N49" s="290">
        <f t="shared" si="0"/>
        <v>0</v>
      </c>
      <c r="O49" s="15">
        <f t="shared" si="2"/>
        <v>-107882.31</v>
      </c>
      <c r="P49" s="367" t="inlineStr">
        <is>
          <t>Исключено по текущей ВОР: 16,74 1 м3 кладки → 0. Исходная расценка не изменена.</t>
        </is>
      </c>
      <c r="Q49" s="67" t="s">
        <v>336</v>
      </c>
      <c r="R49" s="67" t="inlineStr">
        <is>
          <t>23/085-И-ВР.АР, лист 2</t>
        </is>
      </c>
    </row>
    <row r="50" spans="1:19" ht="127.5">
      <c r="A50" s="5">
        <v>30</v>
      </c>
      <c r="B50" s="18">
        <v>30</v>
      </c>
      <c r="C50" s="19" t="s">
        <v>91</v>
      </c>
      <c r="D50" s="19" t="s">
        <v>91</v>
      </c>
      <c r="E50" s="20" t="s">
        <v>92</v>
      </c>
      <c r="F50" s="20" t="s">
        <v>92</v>
      </c>
      <c r="G50" s="7" t="s">
        <v>93</v>
      </c>
      <c r="H50" s="21">
        <v>3.7499999999999999E-2</v>
      </c>
      <c r="I50" s="17">
        <v>-3.7499999999999999E-2</v>
      </c>
      <c r="J50" s="4">
        <f t="shared" si="4"/>
        <v>0</v>
      </c>
      <c r="K50" s="371">
        <v>27628.74</v>
      </c>
      <c r="L50" s="286"/>
      <c r="M50" s="371">
        <v>-27628.74</v>
      </c>
      <c r="N50" s="290">
        <f t="shared" si="0"/>
        <v>0</v>
      </c>
      <c r="O50" s="15">
        <f t="shared" si="2"/>
        <v>-27628.74</v>
      </c>
      <c r="P50" s="367" t="inlineStr">
        <is>
          <t>Исключено по текущей ВОР: 0,0375 100 м3 кладки → 0. Исходная расценка не изменена.</t>
        </is>
      </c>
      <c r="Q50" s="67" t="s">
        <v>336</v>
      </c>
      <c r="R50" s="67" t="inlineStr">
        <is>
          <t>23/085-И-ВР.АР, лист 1</t>
        </is>
      </c>
    </row>
    <row r="51" spans="1:19">
      <c r="A51" s="5"/>
      <c r="B51" s="308" t="s">
        <v>94</v>
      </c>
      <c r="C51" s="308"/>
      <c r="D51" s="308"/>
      <c r="E51" s="308"/>
      <c r="F51" s="308"/>
      <c r="G51" s="308"/>
      <c r="H51" s="308"/>
      <c r="I51" s="308"/>
      <c r="J51" s="4"/>
      <c r="K51" s="15"/>
      <c r="L51" s="286"/>
      <c r="M51" s="11"/>
      <c r="N51" s="290"/>
      <c r="O51" s="15"/>
      <c r="P51" s="65"/>
      <c r="Q51" s="66"/>
      <c r="R51" s="66"/>
    </row>
    <row r="52" spans="1:19" ht="140.25">
      <c r="A52" s="5">
        <v>31</v>
      </c>
      <c r="B52" s="18">
        <v>31</v>
      </c>
      <c r="C52" s="19" t="s">
        <v>95</v>
      </c>
      <c r="D52" s="19" t="s">
        <v>95</v>
      </c>
      <c r="E52" s="20" t="s">
        <v>96</v>
      </c>
      <c r="F52" s="20" t="s">
        <v>96</v>
      </c>
      <c r="G52" s="7" t="s">
        <v>97</v>
      </c>
      <c r="H52" s="13">
        <v>1.21217</v>
      </c>
      <c r="I52" s="13">
        <v>-1.21217</v>
      </c>
      <c r="J52" s="4">
        <f t="shared" si="4"/>
        <v>0</v>
      </c>
      <c r="K52" s="371">
        <v>100504.89</v>
      </c>
      <c r="L52" s="286"/>
      <c r="M52" s="374">
        <v>-100504.89</v>
      </c>
      <c r="N52" s="290">
        <f t="shared" si="0"/>
        <v>0</v>
      </c>
      <c r="O52" s="15">
        <f t="shared" si="2"/>
        <v>-100504.89</v>
      </c>
      <c r="P52" s="367" t="inlineStr">
        <is>
          <t>Исключено по текущей ВОР: 1,21217 1 т металлоконструкций перемычек → 0. Исходная расценка не изменена.</t>
        </is>
      </c>
      <c r="Q52" s="67" t="s">
        <v>336</v>
      </c>
      <c r="R52" s="67" t="inlineStr">
        <is>
          <t>23/085-И-ВР.АР, лист 2</t>
        </is>
      </c>
    </row>
    <row r="53" spans="1:19" ht="89.25">
      <c r="A53" s="5">
        <v>32</v>
      </c>
      <c r="B53" s="18">
        <v>32</v>
      </c>
      <c r="C53" s="19" t="s">
        <v>98</v>
      </c>
      <c r="D53" s="19" t="s">
        <v>98</v>
      </c>
      <c r="E53" s="20" t="s">
        <v>209</v>
      </c>
      <c r="F53" s="20" t="s">
        <v>209</v>
      </c>
      <c r="G53" s="7" t="s">
        <v>99</v>
      </c>
      <c r="H53" s="13">
        <v>0.42768</v>
      </c>
      <c r="I53" s="13">
        <v>-0.42768</v>
      </c>
      <c r="J53" s="4">
        <f t="shared" si="4"/>
        <v>0</v>
      </c>
      <c r="K53" s="371">
        <v>21057.1</v>
      </c>
      <c r="L53" s="286"/>
      <c r="M53" s="374">
        <v>-21057.1</v>
      </c>
      <c r="N53" s="290">
        <f t="shared" si="0"/>
        <v>0</v>
      </c>
      <c r="O53" s="15">
        <f t="shared" si="2"/>
        <v>-21057.1</v>
      </c>
      <c r="P53" s="367" t="inlineStr">
        <is>
          <t>Исключено по текущей ВОР: 0,42768 т → 0. Исходная расценка не изменена.</t>
        </is>
      </c>
      <c r="Q53" s="67" t="s">
        <v>336</v>
      </c>
      <c r="R53" s="67" t="inlineStr">
        <is>
          <t>23/085-И-ВР.АР, лист 1–8</t>
        </is>
      </c>
    </row>
    <row r="54" spans="1:19" ht="89.25">
      <c r="A54" s="5">
        <v>33</v>
      </c>
      <c r="B54" s="18">
        <v>33</v>
      </c>
      <c r="C54" s="19" t="s">
        <v>100</v>
      </c>
      <c r="D54" s="19" t="s">
        <v>100</v>
      </c>
      <c r="E54" s="20" t="s">
        <v>101</v>
      </c>
      <c r="F54" s="20" t="s">
        <v>101</v>
      </c>
      <c r="G54" s="7" t="s">
        <v>99</v>
      </c>
      <c r="H54" s="13">
        <v>0.63751999999999998</v>
      </c>
      <c r="I54" s="58">
        <v>-0.63751999999999998</v>
      </c>
      <c r="J54" s="4">
        <f t="shared" si="4"/>
        <v>0</v>
      </c>
      <c r="K54" s="371">
        <v>15572.07</v>
      </c>
      <c r="L54" s="286"/>
      <c r="M54" s="374">
        <v>-15572.07</v>
      </c>
      <c r="N54" s="290">
        <f t="shared" si="0"/>
        <v>0</v>
      </c>
      <c r="O54" s="15">
        <f t="shared" si="2"/>
        <v>-15572.07</v>
      </c>
      <c r="P54" s="367" t="inlineStr">
        <is>
          <t>Исключено по текущей ВОР: 0,63752 т → 0. Исходная расценка не изменена.</t>
        </is>
      </c>
      <c r="Q54" s="67" t="s">
        <v>336</v>
      </c>
      <c r="R54" s="67" t="inlineStr">
        <is>
          <t>23/085-И-ВР.АР, лист 1–8</t>
        </is>
      </c>
    </row>
    <row r="55" spans="1:19" ht="89.25">
      <c r="A55" s="5">
        <v>34</v>
      </c>
      <c r="B55" s="18">
        <v>34</v>
      </c>
      <c r="C55" s="19" t="s">
        <v>102</v>
      </c>
      <c r="D55" s="19" t="s">
        <v>102</v>
      </c>
      <c r="E55" s="20" t="s">
        <v>210</v>
      </c>
      <c r="F55" s="20" t="s">
        <v>210</v>
      </c>
      <c r="G55" s="7" t="s">
        <v>99</v>
      </c>
      <c r="H55" s="13">
        <v>0.13364999999999999</v>
      </c>
      <c r="I55" s="58">
        <v>-0.13364999999999999</v>
      </c>
      <c r="J55" s="4">
        <f t="shared" si="4"/>
        <v>0</v>
      </c>
      <c r="K55" s="371">
        <v>3511.41</v>
      </c>
      <c r="L55" s="286"/>
      <c r="M55" s="374">
        <v>-3511.41</v>
      </c>
      <c r="N55" s="290">
        <f t="shared" si="0"/>
        <v>0</v>
      </c>
      <c r="O55" s="15">
        <f t="shared" si="2"/>
        <v>-3511.41</v>
      </c>
      <c r="P55" s="367" t="inlineStr">
        <is>
          <t>Исключено по текущей ВОР: 0,13365 т → 0. Исходная расценка не изменена.</t>
        </is>
      </c>
      <c r="Q55" s="67" t="s">
        <v>336</v>
      </c>
      <c r="R55" s="67" t="inlineStr">
        <is>
          <t>23/085-И-ВР.АР, лист 1–8</t>
        </is>
      </c>
      <c r="S55" s="54">
        <v>-1</v>
      </c>
    </row>
    <row r="56" spans="1:19" ht="165.75">
      <c r="A56" s="5">
        <v>35</v>
      </c>
      <c r="B56" s="18">
        <v>35</v>
      </c>
      <c r="C56" s="19" t="s">
        <v>103</v>
      </c>
      <c r="D56" s="19" t="s">
        <v>103</v>
      </c>
      <c r="E56" s="20" t="s">
        <v>104</v>
      </c>
      <c r="F56" s="20" t="s">
        <v>104</v>
      </c>
      <c r="G56" s="7" t="s">
        <v>99</v>
      </c>
      <c r="H56" s="13">
        <v>1.332E-2</v>
      </c>
      <c r="I56" s="58">
        <v>-1.332E-2</v>
      </c>
      <c r="J56" s="4">
        <f t="shared" si="4"/>
        <v>0</v>
      </c>
      <c r="K56" s="371">
        <v>461.27</v>
      </c>
      <c r="L56" s="286"/>
      <c r="M56" s="374">
        <v>-461.27</v>
      </c>
      <c r="N56" s="290">
        <f t="shared" si="0"/>
        <v>0</v>
      </c>
      <c r="O56" s="15">
        <f t="shared" si="2"/>
        <v>-461.27</v>
      </c>
      <c r="P56" s="367" t="inlineStr">
        <is>
          <t>Исключено по текущей ВОР: 0,01332 т → 0. Исходная расценка не изменена.</t>
        </is>
      </c>
      <c r="Q56" s="67" t="s">
        <v>336</v>
      </c>
      <c r="R56" s="67" t="inlineStr">
        <is>
          <t>23/085-И-ВР.АР, лист 1–8</t>
        </is>
      </c>
    </row>
    <row r="57" spans="1:19" ht="204">
      <c r="A57" s="5">
        <v>36</v>
      </c>
      <c r="B57" s="18">
        <v>36</v>
      </c>
      <c r="C57" s="19" t="s">
        <v>105</v>
      </c>
      <c r="D57" s="19" t="s">
        <v>105</v>
      </c>
      <c r="E57" s="20" t="s">
        <v>106</v>
      </c>
      <c r="F57" s="20" t="s">
        <v>106</v>
      </c>
      <c r="G57" s="7" t="s">
        <v>58</v>
      </c>
      <c r="H57" s="13">
        <v>1.1376900000000001</v>
      </c>
      <c r="I57" s="58">
        <v>-1.06569</v>
      </c>
      <c r="J57" s="12">
        <f t="shared" si="4"/>
        <v>0.072</v>
      </c>
      <c r="K57" s="371">
        <v>25965.49</v>
      </c>
      <c r="L57" s="286"/>
      <c r="M57" s="374">
        <v>-24322.25</v>
      </c>
      <c r="N57" s="290">
        <f t="shared" si="0"/>
        <v>1643.24</v>
      </c>
      <c r="O57" s="15">
        <f t="shared" si="2"/>
        <v>-24322.25</v>
      </c>
      <c r="P57" s="367" t="inlineStr">
        <is>
          <t>Объём: 1,13769 → 0,072 1 т (Δ -1,06569). Шифр 6.56-35-1
Доп.22 сохранён.</t>
        </is>
      </c>
      <c r="Q57" s="67" t="s">
        <v>336</v>
      </c>
      <c r="R57" s="67" t="inlineStr">
        <is>
          <t>23/085-И-ВР.АР, лист 1–8</t>
        </is>
      </c>
    </row>
    <row r="58" spans="1:19" ht="89.25">
      <c r="A58" s="5">
        <v>37</v>
      </c>
      <c r="B58" s="18">
        <v>37</v>
      </c>
      <c r="C58" s="19" t="s">
        <v>100</v>
      </c>
      <c r="D58" s="19" t="s">
        <v>100</v>
      </c>
      <c r="E58" s="20" t="s">
        <v>101</v>
      </c>
      <c r="F58" s="20" t="s">
        <v>101</v>
      </c>
      <c r="G58" s="7" t="s">
        <v>99</v>
      </c>
      <c r="H58" s="13">
        <v>1.1093299999999999</v>
      </c>
      <c r="I58" s="58">
        <v>-1.04833</v>
      </c>
      <c r="J58" s="12">
        <f t="shared" si="4"/>
        <v>0.061</v>
      </c>
      <c r="K58" s="371">
        <v>27096.5</v>
      </c>
      <c r="L58" s="286"/>
      <c r="M58" s="374">
        <v>-25606.51</v>
      </c>
      <c r="N58" s="290">
        <f t="shared" si="0"/>
        <v>1489.99</v>
      </c>
      <c r="O58" s="15">
        <f t="shared" si="2"/>
        <v>-25606.51</v>
      </c>
      <c r="P58" s="367" t="inlineStr">
        <is>
          <t>Объём: 1,10933 → 0,061 т (Δ -1,04833). Шифр 1.1-1-1112 сохранён.</t>
        </is>
      </c>
      <c r="Q58" s="67" t="s">
        <v>336</v>
      </c>
      <c r="R58" s="67" t="inlineStr">
        <is>
          <t>23/085-И-ВР.АР, лист 1–8</t>
        </is>
      </c>
    </row>
    <row r="59" spans="1:19" ht="89.25">
      <c r="A59" s="5">
        <v>38</v>
      </c>
      <c r="B59" s="18">
        <v>38</v>
      </c>
      <c r="C59" s="19" t="s">
        <v>102</v>
      </c>
      <c r="D59" s="19" t="s">
        <v>102</v>
      </c>
      <c r="E59" s="20" t="s">
        <v>210</v>
      </c>
      <c r="F59" s="20" t="s">
        <v>210</v>
      </c>
      <c r="G59" s="7" t="s">
        <v>99</v>
      </c>
      <c r="H59" s="13">
        <v>2.836E-2</v>
      </c>
      <c r="I59" s="58">
        <v>-1.736E-2</v>
      </c>
      <c r="J59" s="12">
        <f t="shared" si="4"/>
        <v>0.011</v>
      </c>
      <c r="K59" s="371">
        <v>745.11</v>
      </c>
      <c r="L59" s="285"/>
      <c r="M59" s="374">
        <v>-456.1</v>
      </c>
      <c r="N59" s="290">
        <f t="shared" si="0"/>
        <v>289.01</v>
      </c>
      <c r="O59" s="15">
        <f t="shared" si="2"/>
        <v>-456.1</v>
      </c>
      <c r="P59" s="367" t="inlineStr">
        <is>
          <t>Объём: 0,02836 → 0,011 т (Δ -0,01736). Шифр 1.1-1-1102 сохранён.</t>
        </is>
      </c>
      <c r="Q59" s="67" t="s">
        <v>336</v>
      </c>
      <c r="R59" s="67" t="inlineStr">
        <is>
          <t>23/085-И-ВР.АР, лист 1–8</t>
        </is>
      </c>
    </row>
    <row r="60" spans="1:19" ht="85">
      <c r="A60" s="5">
        <v>39</v>
      </c>
      <c r="B60" s="18">
        <v>39</v>
      </c>
      <c r="C60" s="19" t="s">
        <v>107</v>
      </c>
      <c r="D60" s="19" t="s">
        <v>107</v>
      </c>
      <c r="E60" s="20" t="s">
        <v>108</v>
      </c>
      <c r="F60" s="20" t="s">
        <v>108</v>
      </c>
      <c r="G60" s="7" t="s">
        <v>109</v>
      </c>
      <c r="H60" s="13">
        <v>5.0959999999999998E-2</v>
      </c>
      <c r="I60" s="58">
        <v>-5.0959999999999998E-2</v>
      </c>
      <c r="J60" s="4">
        <f t="shared" si="4"/>
        <v>0</v>
      </c>
      <c r="K60" s="371">
        <v>2567.9899999999998</v>
      </c>
      <c r="L60" s="285"/>
      <c r="M60" s="374">
        <v>-2567.9899999999998</v>
      </c>
      <c r="N60" s="290">
        <f t="shared" si="0"/>
        <v>0</v>
      </c>
      <c r="O60" s="15">
        <f t="shared" si="2"/>
        <v>-2567.99</v>
      </c>
      <c r="P60" s="367" t="inlineStr">
        <is>
          <t>Исключено по текущей ВОР: 0,05096 100 м2 оштукатуриваемой поверхности → 0. Исходная расценка не изменена.</t>
        </is>
      </c>
      <c r="Q60" s="67" t="s">
        <v>336</v>
      </c>
      <c r="R60" s="67" t="inlineStr">
        <is>
          <t>23/085-И-ВР.АР, лист 1–8</t>
        </is>
      </c>
    </row>
    <row r="61" spans="1:19" ht="89.25">
      <c r="A61" s="5">
        <v>40</v>
      </c>
      <c r="B61" s="18">
        <v>40</v>
      </c>
      <c r="C61" s="19" t="s">
        <v>110</v>
      </c>
      <c r="D61" s="19" t="s">
        <v>110</v>
      </c>
      <c r="E61" s="20" t="s">
        <v>111</v>
      </c>
      <c r="F61" s="20" t="s">
        <v>111</v>
      </c>
      <c r="G61" s="7" t="s">
        <v>109</v>
      </c>
      <c r="H61" s="13">
        <v>5.0959999999999998E-2</v>
      </c>
      <c r="I61" s="58">
        <v>-5.0959999999999998E-2</v>
      </c>
      <c r="J61" s="59">
        <f t="shared" si="4"/>
        <v>0</v>
      </c>
      <c r="K61" s="371">
        <v>16733.61</v>
      </c>
      <c r="L61" s="285"/>
      <c r="M61" s="374">
        <v>-16733.61</v>
      </c>
      <c r="N61" s="290">
        <f t="shared" si="0"/>
        <v>0</v>
      </c>
      <c r="O61" s="15">
        <f t="shared" si="2"/>
        <v>-16733.61</v>
      </c>
      <c r="P61" s="367" t="inlineStr">
        <is>
          <t>Исключено по текущей ВОР: 0,05096 100 м2 оштукатуриваемой поверхности → 0. Исходная расценка не изменена.</t>
        </is>
      </c>
      <c r="Q61" s="67" t="s">
        <v>336</v>
      </c>
      <c r="R61" s="67" t="inlineStr">
        <is>
          <t>23/085-И-ВР.АР, лист 4</t>
        </is>
      </c>
    </row>
    <row r="62" spans="1:19" ht="114.75">
      <c r="A62" s="5">
        <v>41</v>
      </c>
      <c r="B62" s="18">
        <v>41</v>
      </c>
      <c r="C62" s="19" t="s">
        <v>95</v>
      </c>
      <c r="D62" s="19" t="s">
        <v>95</v>
      </c>
      <c r="E62" s="20" t="s">
        <v>112</v>
      </c>
      <c r="F62" s="20" t="s">
        <v>112</v>
      </c>
      <c r="G62" s="7" t="s">
        <v>97</v>
      </c>
      <c r="H62" s="13">
        <v>0.18481</v>
      </c>
      <c r="I62" s="58">
        <v>0</v>
      </c>
      <c r="J62" s="59">
        <f t="shared" si="4"/>
        <v>0.18481</v>
      </c>
      <c r="K62" s="371">
        <v>15323.17</v>
      </c>
      <c r="L62" s="285"/>
      <c r="M62" s="374">
        <v>0</v>
      </c>
      <c r="N62" s="290">
        <f t="shared" si="0"/>
        <v>15323.17</v>
      </c>
      <c r="O62" s="15">
        <f t="shared" si="2"/>
        <v>0</v>
      </c>
      <c r="P62" s="367" t="inlineStr">
        <is>
          <t>Сохранено по текущей ВОР: 0,18481 1 т металлоконструкций перемычек; шифр 6.53-19-1
Доп.22. Стоимость не изменена.</t>
        </is>
      </c>
      <c r="Q62" s="67" t="s">
        <v>336</v>
      </c>
      <c r="R62" s="67" t="inlineStr">
        <is>
          <t>23/085-И-ВР.АР, лист 1</t>
        </is>
      </c>
    </row>
    <row r="63" spans="1:19" ht="89.25">
      <c r="A63" s="5">
        <v>42</v>
      </c>
      <c r="B63" s="18">
        <v>42</v>
      </c>
      <c r="C63" s="19" t="s">
        <v>98</v>
      </c>
      <c r="D63" s="19" t="s">
        <v>98</v>
      </c>
      <c r="E63" s="20" t="s">
        <v>209</v>
      </c>
      <c r="F63" s="20" t="s">
        <v>209</v>
      </c>
      <c r="G63" s="7" t="s">
        <v>99</v>
      </c>
      <c r="H63" s="13">
        <v>6.6140000000000004E-2</v>
      </c>
      <c r="I63" s="58">
        <v>0</v>
      </c>
      <c r="J63" s="59">
        <f t="shared" si="4"/>
        <v>0.06614</v>
      </c>
      <c r="K63" s="372">
        <v>3256.45</v>
      </c>
      <c r="L63" s="287"/>
      <c r="M63" s="374">
        <v>0</v>
      </c>
      <c r="N63" s="290">
        <f t="shared" si="0"/>
        <v>3256.45</v>
      </c>
      <c r="O63" s="15">
        <f t="shared" si="2"/>
        <v>0</v>
      </c>
      <c r="P63" s="367" t="inlineStr">
        <is>
          <t>Сохранено по текущей ВОР: 0,06614 т; шифр 1.1-1-1145. Стоимость не изменена.</t>
        </is>
      </c>
      <c r="Q63" s="67" t="s">
        <v>336</v>
      </c>
      <c r="R63" s="67" t="inlineStr">
        <is>
          <t>23/085-И-ВР.АР, лист 1–8</t>
        </is>
      </c>
    </row>
    <row r="64" spans="1:19" ht="89.25">
      <c r="A64" s="5">
        <v>43</v>
      </c>
      <c r="B64" s="18">
        <v>43</v>
      </c>
      <c r="C64" s="19" t="s">
        <v>100</v>
      </c>
      <c r="D64" s="19" t="s">
        <v>100</v>
      </c>
      <c r="E64" s="20" t="s">
        <v>101</v>
      </c>
      <c r="F64" s="20" t="s">
        <v>101</v>
      </c>
      <c r="G64" s="7" t="s">
        <v>99</v>
      </c>
      <c r="H64" s="13">
        <v>0.10712000000000001</v>
      </c>
      <c r="I64" s="58">
        <v>0</v>
      </c>
      <c r="J64" s="59">
        <f t="shared" si="4"/>
        <v>0.10712</v>
      </c>
      <c r="K64" s="371">
        <v>2616.5100000000002</v>
      </c>
      <c r="L64" s="285"/>
      <c r="M64" s="374">
        <v>0</v>
      </c>
      <c r="N64" s="290">
        <f t="shared" si="0"/>
        <v>2616.51</v>
      </c>
      <c r="O64" s="15">
        <f t="shared" si="2"/>
        <v>0</v>
      </c>
      <c r="P64" s="367" t="inlineStr">
        <is>
          <t>Сохранено по текущей ВОР: 0,10712 т; шифр 1.1-1-1112. Стоимость не изменена.</t>
        </is>
      </c>
      <c r="Q64" s="67" t="s">
        <v>336</v>
      </c>
      <c r="R64" s="67" t="inlineStr">
        <is>
          <t>23/085-И-ВР.АР, лист 1–8</t>
        </is>
      </c>
      <c r="S64" s="54">
        <v>-1</v>
      </c>
    </row>
    <row r="65" spans="1:20" ht="89.25">
      <c r="A65" s="5">
        <v>44</v>
      </c>
      <c r="B65" s="18">
        <v>44</v>
      </c>
      <c r="C65" s="19" t="s">
        <v>102</v>
      </c>
      <c r="D65" s="19" t="s">
        <v>102</v>
      </c>
      <c r="E65" s="20" t="s">
        <v>210</v>
      </c>
      <c r="F65" s="20" t="s">
        <v>210</v>
      </c>
      <c r="G65" s="7" t="s">
        <v>99</v>
      </c>
      <c r="H65" s="13">
        <v>1.155E-2</v>
      </c>
      <c r="I65" s="58">
        <v>0</v>
      </c>
      <c r="J65" s="59">
        <f t="shared" si="4"/>
        <v>1.155E-2</v>
      </c>
      <c r="K65" s="371">
        <v>303.45999999999998</v>
      </c>
      <c r="L65" s="285"/>
      <c r="M65" s="374">
        <v>0</v>
      </c>
      <c r="N65" s="290">
        <f t="shared" si="0"/>
        <v>303.46</v>
      </c>
      <c r="O65" s="15">
        <f t="shared" si="2"/>
        <v>0</v>
      </c>
      <c r="P65" s="367" t="inlineStr">
        <is>
          <t>Сохранено по текущей ВОР: 0,01155 т; шифр 1.1-1-1102. Стоимость не изменена.</t>
        </is>
      </c>
      <c r="Q65" s="67" t="s">
        <v>336</v>
      </c>
      <c r="R65" s="67" t="inlineStr">
        <is>
          <t>23/085-И-ВР.АР, лист 1–8</t>
        </is>
      </c>
    </row>
    <row r="66" spans="1:20">
      <c r="A66" s="5"/>
      <c r="B66" s="308" t="s">
        <v>113</v>
      </c>
      <c r="C66" s="308"/>
      <c r="D66" s="308"/>
      <c r="E66" s="308"/>
      <c r="F66" s="308"/>
      <c r="G66" s="308"/>
      <c r="H66" s="308"/>
      <c r="I66" s="308"/>
      <c r="J66" s="4"/>
      <c r="K66" s="15"/>
      <c r="L66" s="285"/>
      <c r="M66" s="11"/>
      <c r="N66" s="290"/>
      <c r="O66" s="15"/>
      <c r="P66" s="65"/>
      <c r="Q66" s="66"/>
      <c r="R66" s="66"/>
    </row>
    <row r="67" spans="1:20" ht="191.25">
      <c r="A67" s="5">
        <v>45</v>
      </c>
      <c r="B67" s="18">
        <v>45</v>
      </c>
      <c r="C67" s="19" t="s">
        <v>114</v>
      </c>
      <c r="D67" s="19" t="s">
        <v>114</v>
      </c>
      <c r="E67" s="20" t="s">
        <v>115</v>
      </c>
      <c r="F67" s="20" t="s">
        <v>115</v>
      </c>
      <c r="G67" s="7" t="s">
        <v>116</v>
      </c>
      <c r="H67" s="13">
        <v>0.80249000000000004</v>
      </c>
      <c r="I67" s="58">
        <v>-0.80249000000000004</v>
      </c>
      <c r="J67" s="4">
        <f t="shared" si="4"/>
        <v>0</v>
      </c>
      <c r="K67" s="371">
        <v>7565.27</v>
      </c>
      <c r="L67" s="285"/>
      <c r="M67" s="374">
        <v>-7565.27</v>
      </c>
      <c r="N67" s="290">
        <f t="shared" si="0"/>
        <v>0</v>
      </c>
      <c r="O67" s="15">
        <f t="shared" si="2"/>
        <v>-7565.27</v>
      </c>
      <c r="P67" s="367" t="inlineStr">
        <is>
          <t>Исключено по текущей ВОР: 0,80249 1 т конструкций → 0. Исходная расценка не изменена.</t>
        </is>
      </c>
      <c r="Q67" s="67" t="s">
        <v>336</v>
      </c>
      <c r="R67" s="67" t="inlineStr">
        <is>
          <t>23/085-И-ВР.АР, лист 1</t>
        </is>
      </c>
    </row>
    <row r="68" spans="1:20" ht="89.25">
      <c r="A68" s="5">
        <v>46</v>
      </c>
      <c r="B68" s="18">
        <v>46</v>
      </c>
      <c r="C68" s="19" t="s">
        <v>98</v>
      </c>
      <c r="D68" s="19" t="s">
        <v>98</v>
      </c>
      <c r="E68" s="20" t="s">
        <v>209</v>
      </c>
      <c r="F68" s="20" t="s">
        <v>209</v>
      </c>
      <c r="G68" s="7" t="s">
        <v>99</v>
      </c>
      <c r="H68" s="13">
        <v>0.70369000000000004</v>
      </c>
      <c r="I68" s="58">
        <v>-0.70369000000000004</v>
      </c>
      <c r="J68" s="4">
        <f t="shared" si="4"/>
        <v>0</v>
      </c>
      <c r="K68" s="371">
        <v>34646.629999999997</v>
      </c>
      <c r="L68" s="285"/>
      <c r="M68" s="374">
        <v>-34646.629999999997</v>
      </c>
      <c r="N68" s="290">
        <f t="shared" si="0"/>
        <v>0</v>
      </c>
      <c r="O68" s="15">
        <f t="shared" si="2"/>
        <v>-34646.63</v>
      </c>
      <c r="P68" s="367" t="inlineStr">
        <is>
          <t>Исключено по текущей ВОР: 0,70369 т → 0. Исходная расценка не изменена.</t>
        </is>
      </c>
      <c r="Q68" s="67" t="s">
        <v>336</v>
      </c>
      <c r="R68" s="67" t="inlineStr">
        <is>
          <t>23/085-И-ВР.АР, лист 1–8</t>
        </is>
      </c>
    </row>
    <row r="69" spans="1:20" ht="89.25">
      <c r="A69" s="5">
        <v>47</v>
      </c>
      <c r="B69" s="18">
        <v>47</v>
      </c>
      <c r="C69" s="19" t="s">
        <v>100</v>
      </c>
      <c r="D69" s="19" t="s">
        <v>100</v>
      </c>
      <c r="E69" s="20" t="s">
        <v>101</v>
      </c>
      <c r="F69" s="20" t="s">
        <v>101</v>
      </c>
      <c r="G69" s="7" t="s">
        <v>99</v>
      </c>
      <c r="H69" s="13">
        <v>8.7559999999999999E-2</v>
      </c>
      <c r="I69" s="58">
        <v>-8.7559999999999999E-2</v>
      </c>
      <c r="J69" s="4">
        <f t="shared" si="4"/>
        <v>0</v>
      </c>
      <c r="K69" s="371">
        <v>2138.7399999999998</v>
      </c>
      <c r="L69" s="285"/>
      <c r="M69" s="374">
        <v>-2138.7399999999998</v>
      </c>
      <c r="N69" s="290">
        <f t="shared" si="0"/>
        <v>0</v>
      </c>
      <c r="O69" s="15">
        <f t="shared" si="2"/>
        <v>-2138.74</v>
      </c>
      <c r="P69" s="367" t="inlineStr">
        <is>
          <t>Исключено по текущей ВОР: 0,08756 т → 0. Исходная расценка не изменена.</t>
        </is>
      </c>
      <c r="Q69" s="67" t="s">
        <v>336</v>
      </c>
      <c r="R69" s="67" t="inlineStr">
        <is>
          <t>23/085-И-ВР.АР, лист 1–8</t>
        </is>
      </c>
      <c r="S69" s="54">
        <v>-1</v>
      </c>
    </row>
    <row r="70" spans="1:20" ht="89.25">
      <c r="A70" s="5">
        <v>48</v>
      </c>
      <c r="B70" s="18">
        <v>48</v>
      </c>
      <c r="C70" s="19" t="s">
        <v>102</v>
      </c>
      <c r="D70" s="19" t="s">
        <v>102</v>
      </c>
      <c r="E70" s="20" t="s">
        <v>210</v>
      </c>
      <c r="F70" s="20" t="s">
        <v>210</v>
      </c>
      <c r="G70" s="7" t="s">
        <v>99</v>
      </c>
      <c r="H70" s="13">
        <v>1.124E-2</v>
      </c>
      <c r="I70" s="58">
        <v>-1.124E-2</v>
      </c>
      <c r="J70" s="4">
        <f t="shared" si="4"/>
        <v>0</v>
      </c>
      <c r="K70" s="371">
        <v>295.31</v>
      </c>
      <c r="L70" s="285"/>
      <c r="M70" s="374">
        <v>-295.31</v>
      </c>
      <c r="N70" s="290">
        <f t="shared" si="0"/>
        <v>0</v>
      </c>
      <c r="O70" s="15">
        <f t="shared" si="2"/>
        <v>-295.31</v>
      </c>
      <c r="P70" s="367" t="inlineStr">
        <is>
          <t>Исключено по текущей ВОР: 0,01124 т → 0. Исходная расценка не изменена.</t>
        </is>
      </c>
      <c r="Q70" s="67" t="s">
        <v>336</v>
      </c>
      <c r="R70" s="67" t="inlineStr">
        <is>
          <t>23/085-И-ВР.АР, лист 1–8</t>
        </is>
      </c>
    </row>
    <row r="71" spans="1:20">
      <c r="A71" s="5"/>
      <c r="B71" s="308" t="s">
        <v>117</v>
      </c>
      <c r="C71" s="308"/>
      <c r="D71" s="308"/>
      <c r="E71" s="308"/>
      <c r="F71" s="308"/>
      <c r="G71" s="308"/>
      <c r="H71" s="308"/>
      <c r="I71" s="308"/>
      <c r="J71" s="14"/>
      <c r="K71" s="15"/>
      <c r="L71" s="285"/>
      <c r="M71" s="11"/>
      <c r="N71" s="290"/>
      <c r="O71" s="15"/>
      <c r="P71" s="65"/>
      <c r="Q71" s="66"/>
      <c r="R71" s="66"/>
    </row>
    <row r="72" spans="1:20" ht="204">
      <c r="A72" s="5">
        <v>49</v>
      </c>
      <c r="B72" s="18">
        <v>49</v>
      </c>
      <c r="C72" s="19" t="s">
        <v>118</v>
      </c>
      <c r="D72" s="19" t="s">
        <v>118</v>
      </c>
      <c r="E72" s="20" t="s">
        <v>119</v>
      </c>
      <c r="F72" s="20" t="s">
        <v>119</v>
      </c>
      <c r="G72" s="7" t="s">
        <v>19</v>
      </c>
      <c r="H72" s="21">
        <v>1.5299999999999999E-2</v>
      </c>
      <c r="I72" s="17">
        <v>-7.6499999999999997E-3</v>
      </c>
      <c r="J72" s="12">
        <f t="shared" si="4"/>
        <v>0.00765</v>
      </c>
      <c r="K72" s="375">
        <v>15204.53</v>
      </c>
      <c r="L72" s="285"/>
      <c r="M72" s="374">
        <v>-7602.27</v>
      </c>
      <c r="N72" s="290">
        <f t="shared" si="0"/>
        <v>7602.26</v>
      </c>
      <c r="O72" s="15">
        <f t="shared" si="2"/>
        <v>-7602.27</v>
      </c>
      <c r="P72" s="367" t="inlineStr">
        <is>
          <t>Объём: 0,0153 → 0,00765 100 м2 (Δ -0,00765). Шифр 3.10-84-5
Доп.4, Доп.47 сохранён.</t>
        </is>
      </c>
      <c r="Q72" s="67" t="s">
        <v>336</v>
      </c>
      <c r="R72" s="67" t="inlineStr">
        <is>
          <t>23/085-И-ВР.АР, лист 2</t>
        </is>
      </c>
    </row>
    <row r="73" spans="1:20" ht="216.75">
      <c r="A73" s="5">
        <v>50</v>
      </c>
      <c r="B73" s="18">
        <v>50</v>
      </c>
      <c r="C73" s="19" t="s">
        <v>120</v>
      </c>
      <c r="D73" s="19" t="s">
        <v>120</v>
      </c>
      <c r="E73" s="20" t="s">
        <v>121</v>
      </c>
      <c r="F73" s="20" t="s">
        <v>121</v>
      </c>
      <c r="G73" s="7" t="s">
        <v>19</v>
      </c>
      <c r="H73" s="21">
        <v>1.0422</v>
      </c>
      <c r="I73" s="2">
        <v>0</v>
      </c>
      <c r="J73" s="12">
        <f t="shared" si="4"/>
        <v>1.0422</v>
      </c>
      <c r="K73" s="375">
        <v>614672.1</v>
      </c>
      <c r="L73" s="285"/>
      <c r="M73" s="39"/>
      <c r="N73" s="290">
        <f t="shared" si="0"/>
        <v>614672.1</v>
      </c>
      <c r="O73" s="15">
        <f t="shared" si="2"/>
        <v>0</v>
      </c>
      <c r="P73" s="367" t="inlineStr">
        <is>
          <t>Сохранено по текущей ВОР: 1,0422 100 м2; шифр 3.10-84-6
Доп.4, Доп.47. Стоимость не изменена.</t>
        </is>
      </c>
      <c r="Q73" s="67" t="s">
        <v>336</v>
      </c>
      <c r="R73" s="67" t="inlineStr">
        <is>
          <t>23/085-И-ВР.АР, лист 2</t>
        </is>
      </c>
      <c r="T73" s="54">
        <v>-1</v>
      </c>
    </row>
    <row r="74" spans="1:20" ht="207.75" customHeight="1">
      <c r="A74" s="5">
        <v>51</v>
      </c>
      <c r="B74" s="18">
        <v>51</v>
      </c>
      <c r="C74" s="19" t="s">
        <v>120</v>
      </c>
      <c r="D74" s="19" t="s">
        <v>120</v>
      </c>
      <c r="E74" s="20" t="s">
        <v>122</v>
      </c>
      <c r="F74" s="20" t="s">
        <v>122</v>
      </c>
      <c r="G74" s="7" t="s">
        <v>19</v>
      </c>
      <c r="H74" s="21">
        <v>6.4799999999999996E-2</v>
      </c>
      <c r="I74" s="2">
        <v>0</v>
      </c>
      <c r="J74" s="4">
        <f t="shared" si="4"/>
        <v>0.0648</v>
      </c>
      <c r="K74" s="375">
        <v>80727.37</v>
      </c>
      <c r="L74" s="286"/>
      <c r="M74" s="374">
        <v>0</v>
      </c>
      <c r="N74" s="290">
        <f t="shared" si="0"/>
        <v>80727.37</v>
      </c>
      <c r="O74" s="15">
        <f t="shared" si="2"/>
        <v>0</v>
      </c>
      <c r="P74" s="367" t="inlineStr">
        <is>
          <t>Сохранено по текущей ВОР: 0,0648 100 м2; шифр 3.10-84-6
Доп.4, Доп.47. Стоимость не изменена.</t>
        </is>
      </c>
      <c r="Q74" s="67" t="s">
        <v>336</v>
      </c>
      <c r="R74" s="67" t="inlineStr">
        <is>
          <t>23/085-И-ВР.АР, лист 2</t>
        </is>
      </c>
    </row>
    <row r="75" spans="1:20" ht="89.25">
      <c r="A75" s="5">
        <v>52</v>
      </c>
      <c r="B75" s="18">
        <v>52</v>
      </c>
      <c r="C75" s="19" t="s">
        <v>123</v>
      </c>
      <c r="D75" s="19" t="s">
        <v>123</v>
      </c>
      <c r="E75" s="20" t="s">
        <v>124</v>
      </c>
      <c r="F75" s="20" t="s">
        <v>124</v>
      </c>
      <c r="G75" s="7" t="s">
        <v>24</v>
      </c>
      <c r="H75" s="1">
        <v>0.80300000000000005</v>
      </c>
      <c r="I75" s="2">
        <v>-0.79400000000000004</v>
      </c>
      <c r="J75" s="57">
        <f t="shared" si="4"/>
        <v>0.009</v>
      </c>
      <c r="K75" s="375">
        <v>40970.660000000003</v>
      </c>
      <c r="L75" s="285"/>
      <c r="M75" s="375">
        <v>-40511.480000000003</v>
      </c>
      <c r="N75" s="290">
        <f t="shared" si="0"/>
        <v>459.18</v>
      </c>
      <c r="O75" s="15">
        <f t="shared" si="2"/>
        <v>-40511.48</v>
      </c>
      <c r="P75" s="367" t="inlineStr">
        <is>
          <t>Объём: 0,803 → 0,009 100 м (Δ -0,794). Шифр 3.10-85-2
Доп.4, Доп.47 сохранён.</t>
        </is>
      </c>
      <c r="Q75" s="67" t="s">
        <v>336</v>
      </c>
      <c r="R75" s="67" t="inlineStr">
        <is>
          <t>23/085-И-ВР.АР, лист 1</t>
        </is>
      </c>
    </row>
    <row r="76" spans="1:20" ht="102">
      <c r="A76" s="5">
        <v>53</v>
      </c>
      <c r="B76" s="18">
        <v>53</v>
      </c>
      <c r="C76" s="19" t="s">
        <v>125</v>
      </c>
      <c r="D76" s="19" t="s">
        <v>125</v>
      </c>
      <c r="E76" s="20" t="s">
        <v>126</v>
      </c>
      <c r="F76" s="20" t="s">
        <v>126</v>
      </c>
      <c r="G76" s="7" t="s">
        <v>36</v>
      </c>
      <c r="H76" s="21">
        <v>1.9259999999999999</v>
      </c>
      <c r="I76" s="2">
        <v>-1.9155</v>
      </c>
      <c r="J76" s="12">
        <f t="shared" si="4"/>
        <v>0.0105</v>
      </c>
      <c r="K76" s="375">
        <v>389644.24</v>
      </c>
      <c r="L76" s="285"/>
      <c r="M76" s="375">
        <v>-387520.02</v>
      </c>
      <c r="N76" s="290">
        <f t="shared" ref="N76:N139" si="5">K76+L76+M76</f>
        <v>2124.22</v>
      </c>
      <c r="O76" s="15">
        <f t="shared" si="2"/>
        <v>-387520.02</v>
      </c>
      <c r="P76" s="367" t="inlineStr">
        <is>
          <t>Объём: 1,926 → 0,0105 100 м2 облицовки (Δ -1,9155). Шифр 3.15-145-3 сохранён.</t>
        </is>
      </c>
      <c r="Q76" s="67" t="s">
        <v>336</v>
      </c>
      <c r="R76" s="67" t="inlineStr">
        <is>
          <t>23/085-И-ВР.АР, лист 6</t>
        </is>
      </c>
    </row>
    <row r="77" spans="1:20" ht="102">
      <c r="A77" s="5">
        <v>54</v>
      </c>
      <c r="B77" s="18">
        <v>54</v>
      </c>
      <c r="C77" s="19" t="s">
        <v>127</v>
      </c>
      <c r="D77" s="19" t="s">
        <v>127</v>
      </c>
      <c r="E77" s="20" t="s">
        <v>128</v>
      </c>
      <c r="F77" s="20" t="s">
        <v>128</v>
      </c>
      <c r="G77" s="7" t="s">
        <v>129</v>
      </c>
      <c r="H77" s="8">
        <v>25.18</v>
      </c>
      <c r="I77" s="2">
        <v>0</v>
      </c>
      <c r="J77" s="4">
        <f t="shared" si="4"/>
        <v>25.18</v>
      </c>
      <c r="K77" s="375">
        <v>15786.77</v>
      </c>
      <c r="L77" s="285"/>
      <c r="M77" s="374">
        <v>0</v>
      </c>
      <c r="N77" s="290">
        <f t="shared" si="5"/>
        <v>15786.77</v>
      </c>
      <c r="O77" s="15">
        <f t="shared" ref="O77:O138" si="6">N77-K77</f>
        <v>0</v>
      </c>
      <c r="P77" s="367" t="inlineStr">
        <is>
          <t>Сохранено по текущей ВОР: 25,18 10 м; шифр 3.15-174-14
Доп.37. Стоимость не изменена.</t>
        </is>
      </c>
      <c r="Q77" s="67" t="s">
        <v>336</v>
      </c>
      <c r="R77" s="67" t="inlineStr">
        <is>
          <t>23/085-И-ВР.АР, лист 1–8</t>
        </is>
      </c>
    </row>
    <row r="78" spans="1:20" ht="76.5">
      <c r="A78" s="5">
        <v>55</v>
      </c>
      <c r="B78" s="18">
        <v>55</v>
      </c>
      <c r="C78" s="19" t="s">
        <v>130</v>
      </c>
      <c r="D78" s="19" t="s">
        <v>130</v>
      </c>
      <c r="E78" s="20" t="s">
        <v>131</v>
      </c>
      <c r="F78" s="20" t="s">
        <v>131</v>
      </c>
      <c r="G78" s="7" t="s">
        <v>24</v>
      </c>
      <c r="H78" s="1">
        <v>0.80300000000000005</v>
      </c>
      <c r="I78" s="2">
        <v>-0.79400000000000004</v>
      </c>
      <c r="J78" s="57">
        <f t="shared" si="4"/>
        <v>0.009</v>
      </c>
      <c r="K78" s="375">
        <v>17810.39</v>
      </c>
      <c r="L78" s="285"/>
      <c r="M78" s="375">
        <v>-17610.759999999998</v>
      </c>
      <c r="N78" s="290">
        <f t="shared" si="5"/>
        <v>199.63</v>
      </c>
      <c r="O78" s="15">
        <f t="shared" si="6"/>
        <v>-17610.76</v>
      </c>
      <c r="P78" s="367" t="inlineStr">
        <is>
          <t>Объём: 0,803 → 0,009 100 м (Δ -0,794). Шифр 6.58-18-4 сохранён.</t>
        </is>
      </c>
      <c r="Q78" s="67" t="s">
        <v>336</v>
      </c>
      <c r="R78" s="67" t="inlineStr">
        <is>
          <t>23/085-И-ВР.АР, лист 1–8</t>
        </is>
      </c>
    </row>
    <row r="79" spans="1:20" ht="153">
      <c r="A79" s="5">
        <v>56</v>
      </c>
      <c r="B79" s="18">
        <v>56</v>
      </c>
      <c r="C79" s="19" t="s">
        <v>132</v>
      </c>
      <c r="D79" s="19" t="s">
        <v>132</v>
      </c>
      <c r="E79" s="20" t="s">
        <v>133</v>
      </c>
      <c r="F79" s="20" t="s">
        <v>133</v>
      </c>
      <c r="G79" s="7" t="s">
        <v>19</v>
      </c>
      <c r="H79" s="21">
        <v>0.10920000000000001</v>
      </c>
      <c r="I79" s="2">
        <v>-0.10920000000000001</v>
      </c>
      <c r="J79" s="4">
        <f t="shared" si="4"/>
        <v>0</v>
      </c>
      <c r="K79" s="375">
        <v>66229.09</v>
      </c>
      <c r="L79" s="285"/>
      <c r="M79" s="374">
        <v>-66229.09</v>
      </c>
      <c r="N79" s="290">
        <f t="shared" si="5"/>
        <v>0</v>
      </c>
      <c r="O79" s="15">
        <f t="shared" si="6"/>
        <v>-66229.09</v>
      </c>
      <c r="P79" s="367" t="inlineStr">
        <is>
          <t>Исключено по текущей ВОР: 0,1092 100 м2 → 0. Исходная расценка не изменена.</t>
        </is>
      </c>
      <c r="Q79" s="67" t="s">
        <v>336</v>
      </c>
      <c r="R79" s="67" t="inlineStr">
        <is>
          <t>23/085-И-ВР.АР, лист 2</t>
        </is>
      </c>
    </row>
    <row r="80" spans="1:20" ht="165.75">
      <c r="A80" s="5">
        <v>57</v>
      </c>
      <c r="B80" s="18">
        <v>57</v>
      </c>
      <c r="C80" s="19" t="s">
        <v>134</v>
      </c>
      <c r="D80" s="19" t="s">
        <v>134</v>
      </c>
      <c r="E80" s="20" t="s">
        <v>135</v>
      </c>
      <c r="F80" s="20" t="s">
        <v>135</v>
      </c>
      <c r="G80" s="7" t="s">
        <v>19</v>
      </c>
      <c r="H80" s="13">
        <v>0.18795000000000001</v>
      </c>
      <c r="I80" s="2">
        <v>-0.18795000000000001</v>
      </c>
      <c r="J80" s="4">
        <f t="shared" si="4"/>
        <v>0</v>
      </c>
      <c r="K80" s="375">
        <v>123356.11</v>
      </c>
      <c r="L80" s="285"/>
      <c r="M80" s="376">
        <v>-123356.11</v>
      </c>
      <c r="N80" s="290">
        <f t="shared" si="5"/>
        <v>0</v>
      </c>
      <c r="O80" s="15">
        <f t="shared" si="6"/>
        <v>-123356.11</v>
      </c>
      <c r="P80" s="367" t="inlineStr">
        <is>
          <t>Исключено по текущей ВОР: 0,18795 100 м2 → 0. Исходная расценка не изменена.</t>
        </is>
      </c>
      <c r="Q80" s="67" t="s">
        <v>336</v>
      </c>
      <c r="R80" s="67" t="inlineStr">
        <is>
          <t>23/085-И-ВР.АР, лист 2</t>
        </is>
      </c>
    </row>
    <row r="81" spans="1:18" ht="89.25">
      <c r="A81" s="5">
        <v>58</v>
      </c>
      <c r="B81" s="18">
        <v>58</v>
      </c>
      <c r="C81" s="19" t="s">
        <v>136</v>
      </c>
      <c r="D81" s="19" t="s">
        <v>136</v>
      </c>
      <c r="E81" s="20" t="s">
        <v>137</v>
      </c>
      <c r="F81" s="20" t="s">
        <v>137</v>
      </c>
      <c r="G81" s="7" t="s">
        <v>138</v>
      </c>
      <c r="H81" s="3">
        <v>0.2</v>
      </c>
      <c r="I81" s="2">
        <v>-0.2</v>
      </c>
      <c r="J81" s="4">
        <f t="shared" si="4"/>
        <v>0</v>
      </c>
      <c r="K81" s="375">
        <v>8433.9</v>
      </c>
      <c r="L81" s="285"/>
      <c r="M81" s="375">
        <v>-8433.9</v>
      </c>
      <c r="N81" s="290">
        <f t="shared" si="5"/>
        <v>0</v>
      </c>
      <c r="O81" s="15">
        <f t="shared" si="6"/>
        <v>-8433.9</v>
      </c>
      <c r="P81" s="367" t="inlineStr">
        <is>
          <t>Исключено по текущей ВОР: 0,2 10 шт. → 0. Исходная расценка не изменена.</t>
        </is>
      </c>
      <c r="Q81" s="67" t="s">
        <v>336</v>
      </c>
      <c r="R81" s="67" t="inlineStr">
        <is>
          <t>23/085-И-ВР.АР, лист 2</t>
        </is>
      </c>
    </row>
    <row r="82" spans="1:18" ht="267.75">
      <c r="A82" s="5">
        <v>59</v>
      </c>
      <c r="B82" s="18">
        <v>59</v>
      </c>
      <c r="C82" s="19" t="s">
        <v>139</v>
      </c>
      <c r="D82" s="19" t="s">
        <v>139</v>
      </c>
      <c r="E82" s="20" t="s">
        <v>140</v>
      </c>
      <c r="F82" s="20" t="s">
        <v>140</v>
      </c>
      <c r="G82" s="7" t="s">
        <v>99</v>
      </c>
      <c r="H82" s="21">
        <v>0.34820000000000001</v>
      </c>
      <c r="I82" s="2">
        <v>-0.34820000000000001</v>
      </c>
      <c r="J82" s="4">
        <f t="shared" si="4"/>
        <v>0</v>
      </c>
      <c r="K82" s="375">
        <v>42049.599999999999</v>
      </c>
      <c r="L82" s="285"/>
      <c r="M82" s="375">
        <v>-42049.599999999999</v>
      </c>
      <c r="N82" s="290">
        <f t="shared" si="5"/>
        <v>0</v>
      </c>
      <c r="O82" s="15">
        <f t="shared" si="6"/>
        <v>-42049.6</v>
      </c>
      <c r="P82" s="367" t="inlineStr">
        <is>
          <t>Исключено по текущей ВОР: 0,3482 т → 0. Исходная расценка не изменена.</t>
        </is>
      </c>
      <c r="Q82" s="67" t="s">
        <v>336</v>
      </c>
      <c r="R82" s="67" t="inlineStr">
        <is>
          <t>23/085-И-ВР.АР, лист 2</t>
        </is>
      </c>
    </row>
    <row r="83" spans="1:18">
      <c r="A83" s="5">
        <v>60</v>
      </c>
      <c r="B83" s="174" t="s">
        <v>547</v>
      </c>
      <c r="C83" s="175" t="s">
        <v>141</v>
      </c>
      <c r="D83" s="175" t="s">
        <v>483</v>
      </c>
      <c r="E83" s="176" t="s">
        <v>142</v>
      </c>
      <c r="F83" s="176" t="s">
        <v>471</v>
      </c>
      <c r="G83" s="177" t="s">
        <v>143</v>
      </c>
      <c r="H83" s="174">
        <v>2</v>
      </c>
      <c r="I83" s="185">
        <v>28</v>
      </c>
      <c r="J83" s="4">
        <f t="shared" si="4"/>
        <v>30</v>
      </c>
      <c r="K83" s="377">
        <v>11432.24</v>
      </c>
      <c r="L83" s="378">
        <v>390014.18</v>
      </c>
      <c r="M83" s="16"/>
      <c r="N83" s="290">
        <f t="shared" si="5"/>
        <v>401446.42</v>
      </c>
      <c r="O83" s="15">
        <f t="shared" si="6"/>
        <v>390014.18</v>
      </c>
      <c r="P83" s="367" t="inlineStr">
        <is>
          <t>Объём: 2 → 30 1 шт. (Δ +28). Шифр: 3.10-82-1
Доп.44 → 3.70-434-1
Доп.80. Наименование уточнено по текущей ВОР. Цена по ТСН-2001 Доп.82, индексы 217/82 (сентябрь 2025).</t>
        </is>
      </c>
      <c r="Q83" s="67" t="s">
        <v>336</v>
      </c>
      <c r="R83" s="67" t="inlineStr">
        <is>
          <t>23/085-И-ВР.АР, лист 1–8</t>
        </is>
      </c>
    </row>
    <row r="84" spans="1:18" ht="105">
      <c r="A84" s="5">
        <v>61</v>
      </c>
      <c r="B84" s="174" t="s">
        <v>546</v>
      </c>
      <c r="C84" s="175" t="s">
        <v>144</v>
      </c>
      <c r="D84" s="175" t="s">
        <v>484</v>
      </c>
      <c r="E84" s="176" t="s">
        <v>145</v>
      </c>
      <c r="F84" s="176" t="s">
        <v>429</v>
      </c>
      <c r="G84" s="177" t="s">
        <v>146</v>
      </c>
      <c r="H84" s="174">
        <v>14</v>
      </c>
      <c r="I84" s="185">
        <v>22</v>
      </c>
      <c r="J84" s="4">
        <f t="shared" si="4"/>
        <v>36</v>
      </c>
      <c r="K84" s="377">
        <v>81430.55</v>
      </c>
      <c r="L84" s="378">
        <v>317685.07</v>
      </c>
      <c r="M84" s="16"/>
      <c r="N84" s="290">
        <f t="shared" si="5"/>
        <v>399115.62</v>
      </c>
      <c r="O84" s="15">
        <f t="shared" si="6"/>
        <v>317685.07</v>
      </c>
      <c r="P84" s="367" t="inlineStr">
        <is>
          <t>Объём: 14 → 36 1 прибор (Δ +22). Шифр: 3.10-78-1
Доп.44 → 3.70-91-1
Доп.80. Цена по ТСН-2001 Доп.82, индексы 217/82 (сентябрь 2025).</t>
        </is>
      </c>
      <c r="Q84" s="67" t="s">
        <v>336</v>
      </c>
      <c r="R84" s="67" t="inlineStr">
        <is>
          <t>23/085-И-ВР.АР, лист 1</t>
        </is>
      </c>
    </row>
    <row r="85" spans="1:18" ht="89.25">
      <c r="A85" s="5">
        <v>62</v>
      </c>
      <c r="B85" s="18">
        <v>62</v>
      </c>
      <c r="C85" s="19" t="s">
        <v>147</v>
      </c>
      <c r="D85" s="20"/>
      <c r="E85" s="20" t="s">
        <v>148</v>
      </c>
      <c r="F85" s="22"/>
      <c r="G85" s="7" t="s">
        <v>149</v>
      </c>
      <c r="H85" s="3">
        <v>0.4</v>
      </c>
      <c r="I85" s="2">
        <v>0</v>
      </c>
      <c r="J85" s="4">
        <f t="shared" si="4"/>
        <v>0.4</v>
      </c>
      <c r="K85" s="377">
        <v>28338.92</v>
      </c>
      <c r="L85" s="285"/>
      <c r="M85" s="15"/>
      <c r="N85" s="290">
        <f t="shared" si="5"/>
        <v>28338.92</v>
      </c>
      <c r="O85" s="15">
        <f t="shared" si="6"/>
        <v>0</v>
      </c>
      <c r="P85" s="367" t="inlineStr">
        <is>
          <t>Исключено по текущей ВОР: 0,4 10 комплектов → 0. Исходная расценка не изменена.</t>
        </is>
      </c>
      <c r="Q85" s="67" t="s">
        <v>336</v>
      </c>
      <c r="R85" s="67" t="inlineStr">
        <is>
          <t>23/085-И-ВР.АР, лист 2</t>
        </is>
      </c>
    </row>
    <row r="86" spans="1:18">
      <c r="A86" s="5"/>
      <c r="B86" s="308" t="s">
        <v>150</v>
      </c>
      <c r="C86" s="308"/>
      <c r="D86" s="308"/>
      <c r="E86" s="308"/>
      <c r="F86" s="308"/>
      <c r="G86" s="308"/>
      <c r="H86" s="308"/>
      <c r="I86" s="308"/>
      <c r="J86" s="4"/>
      <c r="K86" s="15"/>
      <c r="L86" s="285"/>
      <c r="M86" s="15"/>
      <c r="N86" s="290"/>
      <c r="O86" s="15"/>
      <c r="P86" s="65"/>
      <c r="Q86" s="66"/>
      <c r="R86" s="66"/>
    </row>
    <row r="87" spans="1:18" ht="102">
      <c r="A87" s="5">
        <v>63</v>
      </c>
      <c r="B87" s="18">
        <v>63</v>
      </c>
      <c r="C87" s="19" t="s">
        <v>151</v>
      </c>
      <c r="D87" s="19" t="s">
        <v>151</v>
      </c>
      <c r="E87" s="20" t="s">
        <v>152</v>
      </c>
      <c r="F87" s="20" t="s">
        <v>152</v>
      </c>
      <c r="G87" s="7" t="s">
        <v>19</v>
      </c>
      <c r="H87" s="1">
        <v>2.4089999999999998</v>
      </c>
      <c r="I87" s="2">
        <v>0</v>
      </c>
      <c r="J87" s="57">
        <f t="shared" si="4"/>
        <v>2.409</v>
      </c>
      <c r="K87" s="375">
        <v>583841.15</v>
      </c>
      <c r="L87" s="285"/>
      <c r="M87" s="15">
        <v>0</v>
      </c>
      <c r="N87" s="290">
        <f t="shared" si="5"/>
        <v>583841.15</v>
      </c>
      <c r="O87" s="15">
        <f t="shared" si="6"/>
        <v>0</v>
      </c>
      <c r="P87" s="367" t="inlineStr">
        <is>
          <t>Сохранено по текущей ВОР: 2,409 100 м2; шифр 3.9-52-1. Стоимость не изменена.</t>
        </is>
      </c>
      <c r="Q87" s="67" t="s">
        <v>336</v>
      </c>
      <c r="R87" s="67" t="inlineStr">
        <is>
          <t>23/085-И-ВР.АР, лист 1</t>
        </is>
      </c>
    </row>
    <row r="88" spans="1:18" ht="89.25">
      <c r="A88" s="5">
        <v>64</v>
      </c>
      <c r="B88" s="18">
        <v>64</v>
      </c>
      <c r="C88" s="19" t="s">
        <v>153</v>
      </c>
      <c r="D88" s="19" t="s">
        <v>153</v>
      </c>
      <c r="E88" s="20" t="s">
        <v>211</v>
      </c>
      <c r="F88" s="20" t="s">
        <v>211</v>
      </c>
      <c r="G88" s="7" t="s">
        <v>154</v>
      </c>
      <c r="H88" s="3">
        <v>220.9</v>
      </c>
      <c r="I88" s="2">
        <v>0</v>
      </c>
      <c r="J88" s="4">
        <f t="shared" si="4"/>
        <v>220.9</v>
      </c>
      <c r="K88" s="375">
        <v>838256.1</v>
      </c>
      <c r="L88" s="285"/>
      <c r="M88" s="15">
        <v>0</v>
      </c>
      <c r="N88" s="290">
        <f t="shared" si="5"/>
        <v>838256.1</v>
      </c>
      <c r="O88" s="15">
        <f t="shared" si="6"/>
        <v>0</v>
      </c>
      <c r="P88" s="367" t="inlineStr">
        <is>
          <t>Сохранено по текущей ВОР: 220,9 м2; шифр Прайс-лист Лист 130. Стоимость не изменена.</t>
        </is>
      </c>
      <c r="Q88" s="67" t="s">
        <v>336</v>
      </c>
      <c r="R88" s="67" t="inlineStr">
        <is>
          <t>23/085-И-ВР.АР, лист 2</t>
        </is>
      </c>
    </row>
    <row r="89" spans="1:18" ht="75">
      <c r="A89" s="5">
        <v>65</v>
      </c>
      <c r="B89" s="18">
        <v>65</v>
      </c>
      <c r="C89" s="19" t="s">
        <v>155</v>
      </c>
      <c r="D89" s="19" t="s">
        <v>155</v>
      </c>
      <c r="E89" s="20" t="s">
        <v>212</v>
      </c>
      <c r="F89" s="20" t="s">
        <v>212</v>
      </c>
      <c r="G89" s="7" t="s">
        <v>156</v>
      </c>
      <c r="H89" s="18">
        <v>10</v>
      </c>
      <c r="I89" s="2">
        <v>0</v>
      </c>
      <c r="J89" s="4">
        <f t="shared" si="4"/>
        <v>10</v>
      </c>
      <c r="K89" s="375">
        <v>121172.3</v>
      </c>
      <c r="L89" s="285"/>
      <c r="M89" s="15">
        <v>0</v>
      </c>
      <c r="N89" s="290">
        <f t="shared" si="5"/>
        <v>121172.3</v>
      </c>
      <c r="O89" s="15">
        <f t="shared" si="6"/>
        <v>0</v>
      </c>
      <c r="P89" s="367" t="inlineStr">
        <is>
          <t>Сохранено по текущей ВОР: 10 шт; шифр Прайс-лист Лист 129. Стоимость не изменена.</t>
        </is>
      </c>
      <c r="Q89" s="67" t="s">
        <v>336</v>
      </c>
      <c r="R89" s="67" t="inlineStr">
        <is>
          <t>23/085-И-ВР.АР, лист 2</t>
        </is>
      </c>
    </row>
    <row r="90" spans="1:18">
      <c r="A90" s="5"/>
      <c r="B90" s="308" t="s">
        <v>157</v>
      </c>
      <c r="C90" s="308"/>
      <c r="D90" s="308"/>
      <c r="E90" s="308"/>
      <c r="F90" s="308"/>
      <c r="G90" s="308"/>
      <c r="H90" s="308"/>
      <c r="I90" s="308"/>
      <c r="J90" s="14"/>
      <c r="K90" s="15"/>
      <c r="L90" s="285"/>
      <c r="M90" s="15"/>
      <c r="N90" s="290"/>
      <c r="O90" s="15"/>
      <c r="P90" s="65"/>
      <c r="Q90" s="66"/>
      <c r="R90" s="66"/>
    </row>
    <row r="91" spans="1:18" ht="191.25">
      <c r="A91" s="5">
        <v>66</v>
      </c>
      <c r="B91" s="174" t="s">
        <v>548</v>
      </c>
      <c r="C91" s="175" t="s">
        <v>158</v>
      </c>
      <c r="D91" s="175" t="s">
        <v>416</v>
      </c>
      <c r="E91" s="176" t="s">
        <v>159</v>
      </c>
      <c r="F91" s="176" t="s">
        <v>227</v>
      </c>
      <c r="G91" s="177" t="s">
        <v>19</v>
      </c>
      <c r="H91" s="182">
        <v>4.641</v>
      </c>
      <c r="I91" s="2">
        <v>1.5889</v>
      </c>
      <c r="J91" s="12">
        <f t="shared" si="4"/>
        <v>6.2299</v>
      </c>
      <c r="K91" s="375">
        <v>471796.33</v>
      </c>
      <c r="L91" s="378">
        <v>1135975.32</v>
      </c>
      <c r="M91" s="14"/>
      <c r="N91" s="290">
        <f t="shared" si="5"/>
        <v>1607771.65</v>
      </c>
      <c r="O91" s="15">
        <f t="shared" si="6"/>
        <v>1135975.32</v>
      </c>
      <c r="P91" s="367" t="inlineStr">
        <is>
          <t>Объём: 4,641 → 6,2299 100 м2 (Δ +1,5889). Шифр: 3.15-29-1 → 3.70-258-1. Цена по ТСН-2001 Доп.82, индексы 217/82 (сентябрь 2025); материал «Потолок МЕТРИУМ Опти» — по КА к ЛСР 02-01-01, п.36: ООО «К.Центр» (ИНН 5257164850), прайс-лист от 15.09.2025, стр.74-76; НДС 20 % на дату прайса, ЗСР 2 %: 3 375,00 ÷ 1,20 × 1,02 = 2 868,75; база 2 868,75 ÷ 10,18 = 281,80; текущая 281,80 × 10,18 = 2 868,72 руб.</t>
        </is>
      </c>
      <c r="Q91" s="67" t="s">
        <v>336</v>
      </c>
      <c r="R91" s="67" t="inlineStr">
        <is>
          <t>23/085-И-ВР.АР, лист 1</t>
        </is>
      </c>
    </row>
    <row r="92" spans="1:18" ht="178.5">
      <c r="A92" s="5">
        <v>67</v>
      </c>
      <c r="B92" s="18">
        <v>67</v>
      </c>
      <c r="C92" s="19" t="s">
        <v>160</v>
      </c>
      <c r="D92" s="19" t="s">
        <v>160</v>
      </c>
      <c r="E92" s="20" t="s">
        <v>213</v>
      </c>
      <c r="F92" s="20" t="s">
        <v>213</v>
      </c>
      <c r="G92" s="7" t="s">
        <v>154</v>
      </c>
      <c r="H92" s="3">
        <v>464.1</v>
      </c>
      <c r="I92" s="2">
        <v>0</v>
      </c>
      <c r="J92" s="4">
        <f t="shared" si="4"/>
        <v>464.1</v>
      </c>
      <c r="K92" s="375">
        <v>515497.87</v>
      </c>
      <c r="L92" s="285"/>
      <c r="M92" s="375">
        <v>0</v>
      </c>
      <c r="N92" s="290">
        <f t="shared" si="5"/>
        <v>515497.87</v>
      </c>
      <c r="O92" s="15">
        <f t="shared" si="6"/>
        <v>0</v>
      </c>
      <c r="P92" s="367" t="inlineStr">
        <is>
          <t>Сохранено по текущей ВОР: 464,1 м2; шифр http://xn--80akkfhbmarefani.xn--p1ai/catalog/podvesnye-potolki/potolok-grilyato/lyumsvet/potolok-grilyato-50h50h40-chernyy.html. Стоимость не изменена.</t>
        </is>
      </c>
      <c r="Q92" s="67" t="s">
        <v>336</v>
      </c>
      <c r="R92" s="67" t="inlineStr">
        <is>
          <t>23/085-И-ВР.АР, лист 4</t>
        </is>
      </c>
    </row>
    <row r="93" spans="1:18">
      <c r="A93" s="5">
        <v>68</v>
      </c>
      <c r="B93" s="18" t="s">
        <v>549</v>
      </c>
      <c r="C93" s="19" t="s">
        <v>161</v>
      </c>
      <c r="D93" s="20" t="inlineStr">
        <is>
          <t>6.70-257-2</t>
        </is>
      </c>
      <c r="E93" s="20" t="s">
        <v>162</v>
      </c>
      <c r="F93" s="306" t="s">
        <v>220</v>
      </c>
      <c r="G93" s="7" t="s">
        <v>163</v>
      </c>
      <c r="H93" s="21">
        <v>0.26700000000000002</v>
      </c>
      <c r="I93" s="2">
        <v>0.46229999999999999</v>
      </c>
      <c r="J93" s="12">
        <f t="shared" si="4"/>
        <v>0.7293</v>
      </c>
      <c r="K93" s="375">
        <v>15029.46</v>
      </c>
      <c r="L93" s="379">
        <v>54456.31</v>
      </c>
      <c r="M93" s="14"/>
      <c r="N93" s="290">
        <f t="shared" si="5"/>
        <v>69485.77</v>
      </c>
      <c r="O93" s="15">
        <f t="shared" si="6"/>
        <v>54456.31</v>
      </c>
      <c r="P93" s="367" t="inlineStr">
        <is>
          <t>Объём: 0,267 → 0,7293 100 м2 окрашиваемой поверхности (Δ +0,4623). Шифр: 3.15-96-4 → 3.70-300-6. Наименование уточнено по текущей ВОР. Окраска потолков по штукатурке — ремонтная норма 6.70-257-2 (введена Доп.82); коэффициенты п.2.2.6 Прил.2.2 к нормам ТСН-2001.3 не применяются, так как ремонтная норма ТСН-2001.6 есть; расход материалов — по норме. Цена по ТСН-2001 Доп.82, индексы 217/82 (сентябрь 2025).</t>
        </is>
      </c>
      <c r="Q93" s="67" t="s">
        <v>336</v>
      </c>
      <c r="R93" s="67" t="inlineStr">
        <is>
          <t>23/085-И-ВР.АР, лист 4</t>
        </is>
      </c>
    </row>
    <row r="94" spans="1:18" ht="65">
      <c r="A94" s="5">
        <v>69</v>
      </c>
      <c r="B94" s="18">
        <v>69</v>
      </c>
      <c r="C94" s="19" t="s">
        <v>164</v>
      </c>
      <c r="D94" s="19" t="s">
        <v>164</v>
      </c>
      <c r="E94" s="20" t="s">
        <v>165</v>
      </c>
      <c r="F94" s="20" t="s">
        <v>165</v>
      </c>
      <c r="G94" s="7" t="s">
        <v>19</v>
      </c>
      <c r="H94" s="1">
        <v>0.82599999999999996</v>
      </c>
      <c r="I94" s="2">
        <v>0</v>
      </c>
      <c r="J94" s="57">
        <f t="shared" si="4"/>
        <v>0.826</v>
      </c>
      <c r="K94" s="375">
        <v>3649.06</v>
      </c>
      <c r="L94" s="285"/>
      <c r="M94" s="15">
        <v>0</v>
      </c>
      <c r="N94" s="290">
        <f t="shared" si="5"/>
        <v>3649.06</v>
      </c>
      <c r="O94" s="15">
        <f t="shared" si="6"/>
        <v>0</v>
      </c>
      <c r="P94" s="367" t="inlineStr">
        <is>
          <t>Сохранено по текущей ВОР: 0,826 100 м2; шифр 3.13-9-2. Стоимость не изменена.</t>
        </is>
      </c>
      <c r="Q94" s="67" t="s">
        <v>336</v>
      </c>
      <c r="R94" s="67" t="inlineStr">
        <is>
          <t>23/085-И-ВР.АР, лист 4</t>
        </is>
      </c>
    </row>
    <row r="95" spans="1:18" ht="204">
      <c r="A95" s="5">
        <v>70</v>
      </c>
      <c r="B95" s="18">
        <v>70</v>
      </c>
      <c r="C95" s="19" t="s">
        <v>166</v>
      </c>
      <c r="D95" s="19" t="s">
        <v>166</v>
      </c>
      <c r="E95" s="20" t="s">
        <v>167</v>
      </c>
      <c r="F95" s="20" t="s">
        <v>167</v>
      </c>
      <c r="G95" s="7" t="s">
        <v>168</v>
      </c>
      <c r="H95" s="1">
        <v>0.82599999999999996</v>
      </c>
      <c r="I95" s="2">
        <v>0</v>
      </c>
      <c r="J95" s="57">
        <f t="shared" si="4"/>
        <v>0.826</v>
      </c>
      <c r="K95" s="375">
        <v>352185.48</v>
      </c>
      <c r="L95" s="285"/>
      <c r="M95" s="15">
        <v>0</v>
      </c>
      <c r="N95" s="290">
        <f t="shared" si="5"/>
        <v>352185.48</v>
      </c>
      <c r="O95" s="15">
        <f t="shared" si="6"/>
        <v>0</v>
      </c>
      <c r="P95" s="367" t="inlineStr">
        <is>
          <t>Сохранено по текущей ВОР: 0,826 100 м2 окрашенной поверхности; шифр 3.13-26-3
Доп.22, Доп.47. Стоимость не изменена.</t>
        </is>
      </c>
      <c r="Q95" s="67" t="s">
        <v>336</v>
      </c>
      <c r="R95" s="67" t="inlineStr">
        <is>
          <t>23/085-И-ВР.АР, лист 2</t>
        </is>
      </c>
    </row>
    <row r="96" spans="1:18" ht="153">
      <c r="A96" s="5">
        <v>71</v>
      </c>
      <c r="B96" s="18">
        <v>71</v>
      </c>
      <c r="C96" s="19" t="s">
        <v>161</v>
      </c>
      <c r="D96" s="19" t="s">
        <v>161</v>
      </c>
      <c r="E96" s="20" t="s">
        <v>169</v>
      </c>
      <c r="F96" s="20" t="s">
        <v>169</v>
      </c>
      <c r="G96" s="7" t="s">
        <v>163</v>
      </c>
      <c r="H96" s="1">
        <v>4.641</v>
      </c>
      <c r="I96" s="2">
        <v>0</v>
      </c>
      <c r="J96" s="57">
        <f t="shared" si="4"/>
        <v>4.641</v>
      </c>
      <c r="K96" s="375">
        <v>261242.34</v>
      </c>
      <c r="L96" s="285"/>
      <c r="M96" s="15"/>
      <c r="N96" s="290">
        <f t="shared" si="5"/>
        <v>261242.34</v>
      </c>
      <c r="O96" s="15">
        <f t="shared" si="6"/>
        <v>0</v>
      </c>
      <c r="P96" s="367" t="inlineStr">
        <is>
          <t>Сохранено по текущей ВОР: 4,641 100 м2 окрашиваемой поверхности; шифр 3.15-96-4. Стоимость не изменена.</t>
        </is>
      </c>
      <c r="Q96" s="67" t="s">
        <v>336</v>
      </c>
      <c r="R96" s="67" t="inlineStr">
        <is>
          <t>23/085-И-ВР.АР, лист 4</t>
        </is>
      </c>
    </row>
    <row r="97" spans="1:18">
      <c r="A97" s="5"/>
      <c r="B97" s="308" t="s">
        <v>170</v>
      </c>
      <c r="C97" s="308"/>
      <c r="D97" s="308"/>
      <c r="E97" s="308"/>
      <c r="F97" s="308"/>
      <c r="G97" s="308"/>
      <c r="H97" s="308"/>
      <c r="I97" s="308"/>
      <c r="J97" s="14"/>
      <c r="K97" s="15"/>
      <c r="L97" s="285"/>
      <c r="M97" s="15"/>
      <c r="N97" s="290"/>
      <c r="O97" s="15"/>
      <c r="P97" s="56"/>
      <c r="Q97" s="67"/>
      <c r="R97" s="67"/>
    </row>
    <row r="98" spans="1:18" ht="102">
      <c r="A98" s="5">
        <v>72</v>
      </c>
      <c r="B98" s="18">
        <v>72</v>
      </c>
      <c r="C98" s="19" t="s">
        <v>171</v>
      </c>
      <c r="D98" s="19" t="s">
        <v>171</v>
      </c>
      <c r="E98" s="20" t="s">
        <v>172</v>
      </c>
      <c r="F98" s="20" t="s">
        <v>172</v>
      </c>
      <c r="G98" s="7" t="s">
        <v>109</v>
      </c>
      <c r="H98" s="1">
        <v>2.7909999999999999</v>
      </c>
      <c r="I98" s="2">
        <v>-2.7909999999999999</v>
      </c>
      <c r="J98" s="57">
        <f t="shared" si="4"/>
        <v>0</v>
      </c>
      <c r="K98" s="375">
        <v>412859.67</v>
      </c>
      <c r="L98" s="285"/>
      <c r="M98" s="15">
        <v>-412859.67</v>
      </c>
      <c r="N98" s="290">
        <f t="shared" si="5"/>
        <v>0</v>
      </c>
      <c r="O98" s="15">
        <f t="shared" si="6"/>
        <v>-412859.67</v>
      </c>
      <c r="P98" s="367" t="inlineStr">
        <is>
          <t>Исключено по текущей ВОР: 2,791 100 м2 оштукатуриваемой поверхности → 0. Исходная расценка не изменена.</t>
        </is>
      </c>
      <c r="Q98" s="67" t="s">
        <v>336</v>
      </c>
      <c r="R98" s="67" t="inlineStr">
        <is>
          <t>23/085-И-ВР.АР, лист 4</t>
        </is>
      </c>
    </row>
    <row r="99" spans="1:18" ht="114.75">
      <c r="A99" s="5">
        <v>73</v>
      </c>
      <c r="B99" s="18">
        <v>73</v>
      </c>
      <c r="C99" s="19" t="s">
        <v>173</v>
      </c>
      <c r="D99" s="19" t="s">
        <v>173</v>
      </c>
      <c r="E99" s="20" t="s">
        <v>174</v>
      </c>
      <c r="F99" s="20" t="s">
        <v>174</v>
      </c>
      <c r="G99" s="7" t="s">
        <v>163</v>
      </c>
      <c r="H99" s="1">
        <v>11.666</v>
      </c>
      <c r="I99" s="2">
        <v>-11.666</v>
      </c>
      <c r="J99" s="57">
        <f t="shared" si="4"/>
        <v>0</v>
      </c>
      <c r="K99" s="375">
        <v>591505.21</v>
      </c>
      <c r="L99" s="285"/>
      <c r="M99" s="15">
        <v>-591505.21</v>
      </c>
      <c r="N99" s="290">
        <f t="shared" si="5"/>
        <v>0</v>
      </c>
      <c r="O99" s="15">
        <f t="shared" si="6"/>
        <v>-591505.21</v>
      </c>
      <c r="P99" s="367" t="inlineStr">
        <is>
          <t>Исключено по текущей ВОР: 11,666 100 м2 окрашиваемой поверхности → 0. Исходная расценка не изменена.</t>
        </is>
      </c>
      <c r="Q99" s="67" t="s">
        <v>336</v>
      </c>
      <c r="R99" s="67" t="inlineStr">
        <is>
          <t>23/085-И-ВР.АР, лист 4</t>
        </is>
      </c>
    </row>
    <row r="100" spans="1:18" ht="153">
      <c r="A100" s="5">
        <v>74</v>
      </c>
      <c r="B100" s="18">
        <v>74</v>
      </c>
      <c r="C100" s="19" t="s">
        <v>175</v>
      </c>
      <c r="D100" s="19" t="s">
        <v>175</v>
      </c>
      <c r="E100" s="20" t="s">
        <v>176</v>
      </c>
      <c r="F100" s="20" t="s">
        <v>176</v>
      </c>
      <c r="G100" s="7" t="s">
        <v>19</v>
      </c>
      <c r="H100" s="1">
        <v>1.792</v>
      </c>
      <c r="I100" s="2">
        <v>-1.792</v>
      </c>
      <c r="J100" s="57">
        <f t="shared" si="4"/>
        <v>0</v>
      </c>
      <c r="K100" s="375">
        <v>476318.94</v>
      </c>
      <c r="L100" s="285"/>
      <c r="M100" s="15">
        <v>-476318.94</v>
      </c>
      <c r="N100" s="290">
        <f t="shared" si="5"/>
        <v>0</v>
      </c>
      <c r="O100" s="15">
        <f t="shared" si="6"/>
        <v>-476318.94</v>
      </c>
      <c r="P100" s="367" t="inlineStr">
        <is>
          <t>Исключено по текущей ВОР: 1,792 100 м2 → 0. Исходная расценка не изменена.</t>
        </is>
      </c>
      <c r="Q100" s="67" t="s">
        <v>336</v>
      </c>
      <c r="R100" s="67" t="inlineStr">
        <is>
          <t>23/085-И-ВР.АР, лист 2</t>
        </is>
      </c>
    </row>
    <row r="101" spans="1:18" ht="102">
      <c r="A101" s="5">
        <v>75</v>
      </c>
      <c r="B101" s="18">
        <v>75</v>
      </c>
      <c r="C101" s="19" t="s">
        <v>177</v>
      </c>
      <c r="D101" s="19" t="s">
        <v>177</v>
      </c>
      <c r="E101" s="20" t="s">
        <v>178</v>
      </c>
      <c r="F101" s="20" t="s">
        <v>178</v>
      </c>
      <c r="G101" s="7" t="s">
        <v>129</v>
      </c>
      <c r="H101" s="3">
        <v>7.2</v>
      </c>
      <c r="I101" s="2">
        <v>0</v>
      </c>
      <c r="J101" s="57">
        <f t="shared" si="4"/>
        <v>7.2</v>
      </c>
      <c r="K101" s="375">
        <v>98772.17</v>
      </c>
      <c r="L101" s="285"/>
      <c r="M101" s="15">
        <v>0</v>
      </c>
      <c r="N101" s="290">
        <f t="shared" si="5"/>
        <v>98772.17</v>
      </c>
      <c r="O101" s="15">
        <f t="shared" si="6"/>
        <v>0</v>
      </c>
      <c r="P101" s="367" t="inlineStr">
        <is>
          <t>Сохранено по текущей ВОР: 7,2 10 м; шифр 3.15-174-10
Доп.37, Доп.46. Стоимость не изменена.</t>
        </is>
      </c>
      <c r="Q101" s="67" t="s">
        <v>336</v>
      </c>
      <c r="R101" s="67" t="inlineStr">
        <is>
          <t>23/085-И-ВР.АР, лист 1</t>
        </is>
      </c>
    </row>
    <row r="102" spans="1:18" ht="140.25">
      <c r="A102" s="5">
        <v>76</v>
      </c>
      <c r="B102" s="18">
        <v>76</v>
      </c>
      <c r="C102" s="19" t="s">
        <v>179</v>
      </c>
      <c r="D102" s="19" t="s">
        <v>179</v>
      </c>
      <c r="E102" s="20" t="s">
        <v>180</v>
      </c>
      <c r="F102" s="20" t="s">
        <v>180</v>
      </c>
      <c r="G102" s="7" t="s">
        <v>19</v>
      </c>
      <c r="H102" s="1">
        <v>0.184</v>
      </c>
      <c r="I102" s="2">
        <v>0</v>
      </c>
      <c r="J102" s="57">
        <f t="shared" si="4"/>
        <v>0.184</v>
      </c>
      <c r="K102" s="375">
        <v>14687.11</v>
      </c>
      <c r="L102" s="285"/>
      <c r="M102" s="15"/>
      <c r="N102" s="290">
        <f t="shared" si="5"/>
        <v>14687.11</v>
      </c>
      <c r="O102" s="15">
        <f t="shared" si="6"/>
        <v>0</v>
      </c>
      <c r="P102" s="367" t="inlineStr">
        <is>
          <t>Сохранено по текущей ВОР: 0,184 100 м2; шифр 6.61-2-11. Стоимость не изменена.</t>
        </is>
      </c>
      <c r="Q102" s="67" t="s">
        <v>336</v>
      </c>
      <c r="R102" s="67" t="inlineStr">
        <is>
          <t>23/085-И-ВР.АР, лист 2</t>
        </is>
      </c>
    </row>
    <row r="103" spans="1:18" ht="114.75">
      <c r="A103" s="5">
        <v>77</v>
      </c>
      <c r="B103" s="18">
        <v>77</v>
      </c>
      <c r="C103" s="19" t="s">
        <v>173</v>
      </c>
      <c r="D103" s="19" t="s">
        <v>173</v>
      </c>
      <c r="E103" s="20" t="s">
        <v>174</v>
      </c>
      <c r="F103" s="20" t="s">
        <v>174</v>
      </c>
      <c r="G103" s="7" t="s">
        <v>163</v>
      </c>
      <c r="H103" s="1">
        <v>0.184</v>
      </c>
      <c r="I103" s="2">
        <v>0</v>
      </c>
      <c r="J103" s="57">
        <f t="shared" si="4"/>
        <v>0.184</v>
      </c>
      <c r="K103" s="375">
        <v>9329.41</v>
      </c>
      <c r="L103" s="285"/>
      <c r="M103" s="15"/>
      <c r="N103" s="290">
        <f t="shared" si="5"/>
        <v>9329.41</v>
      </c>
      <c r="O103" s="15">
        <f t="shared" si="6"/>
        <v>0</v>
      </c>
      <c r="P103" s="367" t="inlineStr">
        <is>
          <t>Сохранено по текущей ВОР: 0,184 100 м2 окрашиваемой поверхности; шифр 3.15-96-3. Стоимость не изменена.</t>
        </is>
      </c>
      <c r="Q103" s="67" t="s">
        <v>336</v>
      </c>
      <c r="R103" s="67" t="inlineStr">
        <is>
          <t>23/085-И-ВР.АР, лист 4</t>
        </is>
      </c>
    </row>
    <row r="104" spans="1:18">
      <c r="A104" s="5"/>
      <c r="B104" s="308" t="s">
        <v>181</v>
      </c>
      <c r="C104" s="308"/>
      <c r="D104" s="308"/>
      <c r="E104" s="308"/>
      <c r="F104" s="308"/>
      <c r="G104" s="308"/>
      <c r="H104" s="308"/>
      <c r="I104" s="308"/>
      <c r="J104" s="14"/>
      <c r="K104" s="15"/>
      <c r="L104" s="285"/>
      <c r="M104" s="15"/>
      <c r="N104" s="290"/>
      <c r="O104" s="15"/>
      <c r="P104" s="65"/>
      <c r="Q104" s="66"/>
      <c r="R104" s="66"/>
    </row>
    <row r="105" spans="1:18" ht="102">
      <c r="A105" s="5">
        <v>78</v>
      </c>
      <c r="B105" s="18">
        <v>78</v>
      </c>
      <c r="C105" s="19" t="s">
        <v>182</v>
      </c>
      <c r="D105" s="19" t="s">
        <v>182</v>
      </c>
      <c r="E105" s="20" t="s">
        <v>183</v>
      </c>
      <c r="F105" s="20" t="s">
        <v>183</v>
      </c>
      <c r="G105" s="7" t="s">
        <v>184</v>
      </c>
      <c r="H105" s="1">
        <v>0.39300000000000002</v>
      </c>
      <c r="I105" s="2">
        <v>-0.39300000000000002</v>
      </c>
      <c r="J105" s="57">
        <f t="shared" si="4"/>
        <v>0</v>
      </c>
      <c r="K105" s="375">
        <v>22376.46</v>
      </c>
      <c r="L105" s="285"/>
      <c r="M105" s="15">
        <v>-22376.46</v>
      </c>
      <c r="N105" s="290">
        <f t="shared" si="5"/>
        <v>0</v>
      </c>
      <c r="O105" s="15">
        <f t="shared" si="6"/>
        <v>-22376.46</v>
      </c>
      <c r="P105" s="367" t="inlineStr">
        <is>
          <t>Исключено по текущей ВОР: 0,393 100 м2 изолируемой поверхности → 0. Исходная расценка не изменена.</t>
        </is>
      </c>
      <c r="Q105" s="67" t="s">
        <v>336</v>
      </c>
      <c r="R105" s="67" t="inlineStr">
        <is>
          <t>23/085-И-ВР.АР, лист 6</t>
        </is>
      </c>
    </row>
    <row r="106" spans="1:18" ht="85">
      <c r="A106" s="5">
        <v>79</v>
      </c>
      <c r="B106" s="18">
        <v>79</v>
      </c>
      <c r="C106" s="19" t="s">
        <v>185</v>
      </c>
      <c r="D106" s="19" t="s">
        <v>185</v>
      </c>
      <c r="E106" s="20" t="s">
        <v>214</v>
      </c>
      <c r="F106" s="20" t="s">
        <v>214</v>
      </c>
      <c r="G106" s="7" t="s">
        <v>184</v>
      </c>
      <c r="H106" s="1">
        <v>0.39300000000000002</v>
      </c>
      <c r="I106" s="2">
        <v>-0.39300000000000002</v>
      </c>
      <c r="J106" s="57">
        <f t="shared" si="4"/>
        <v>0</v>
      </c>
      <c r="K106" s="375">
        <v>12506.65</v>
      </c>
      <c r="L106" s="285"/>
      <c r="M106" s="15">
        <v>-12506.65</v>
      </c>
      <c r="N106" s="290">
        <f t="shared" si="5"/>
        <v>0</v>
      </c>
      <c r="O106" s="15">
        <f t="shared" si="6"/>
        <v>-12506.65</v>
      </c>
      <c r="P106" s="367" t="inlineStr">
        <is>
          <t>Исключено по текущей ВОР: 0,393 100 м2 изолируемой поверхности → 0. Исходная расценка не изменена.</t>
        </is>
      </c>
      <c r="Q106" s="67" t="s">
        <v>336</v>
      </c>
      <c r="R106" s="67" t="inlineStr">
        <is>
          <t>23/085-И-ВР.АР, лист 1–8</t>
        </is>
      </c>
    </row>
    <row r="107" spans="1:18" ht="75">
      <c r="A107" s="5">
        <v>80</v>
      </c>
      <c r="B107" s="18">
        <v>80</v>
      </c>
      <c r="C107" s="19" t="s">
        <v>186</v>
      </c>
      <c r="D107" s="19" t="s">
        <v>186</v>
      </c>
      <c r="E107" s="20" t="s">
        <v>187</v>
      </c>
      <c r="F107" s="20" t="s">
        <v>187</v>
      </c>
      <c r="G107" s="7" t="s">
        <v>188</v>
      </c>
      <c r="H107" s="1">
        <v>4.7930000000000001</v>
      </c>
      <c r="I107" s="2">
        <v>-4.7930000000000001</v>
      </c>
      <c r="J107" s="57">
        <f t="shared" si="4"/>
        <v>0</v>
      </c>
      <c r="K107" s="375">
        <v>85886.34</v>
      </c>
      <c r="L107" s="285"/>
      <c r="M107" s="15">
        <v>-85886.34</v>
      </c>
      <c r="N107" s="290">
        <f t="shared" si="5"/>
        <v>0</v>
      </c>
      <c r="O107" s="15">
        <f t="shared" si="6"/>
        <v>-85886.34</v>
      </c>
      <c r="P107" s="367" t="inlineStr">
        <is>
          <t>Исключено по текущей ВОР: 4,793 100 м2 стяжки → 0. Исходная расценка не изменена.</t>
        </is>
      </c>
      <c r="Q107" s="67" t="s">
        <v>336</v>
      </c>
      <c r="R107" s="67" t="inlineStr">
        <is>
          <t>23/085-И-ВР.АР, лист 1</t>
        </is>
      </c>
    </row>
    <row r="108" spans="1:18" ht="102">
      <c r="A108" s="5">
        <v>81</v>
      </c>
      <c r="B108" s="18">
        <v>81</v>
      </c>
      <c r="C108" s="19" t="s">
        <v>189</v>
      </c>
      <c r="D108" s="19" t="s">
        <v>189</v>
      </c>
      <c r="E108" s="20" t="s">
        <v>215</v>
      </c>
      <c r="F108" s="20" t="s">
        <v>215</v>
      </c>
      <c r="G108" s="7" t="s">
        <v>188</v>
      </c>
      <c r="H108" s="1">
        <v>4.7930000000000001</v>
      </c>
      <c r="I108" s="2">
        <v>-4.7930000000000001</v>
      </c>
      <c r="J108" s="57">
        <f t="shared" si="4"/>
        <v>0</v>
      </c>
      <c r="K108" s="375">
        <v>48676.53</v>
      </c>
      <c r="L108" s="285"/>
      <c r="M108" s="15">
        <v>-48676.53</v>
      </c>
      <c r="N108" s="290">
        <f t="shared" si="5"/>
        <v>0</v>
      </c>
      <c r="O108" s="15">
        <f t="shared" si="6"/>
        <v>-48676.53</v>
      </c>
      <c r="P108" s="367" t="inlineStr">
        <is>
          <t>Исключено по текущей ВОР: 4,793 100 м2 стяжки → 0. Исходная расценка не изменена.</t>
        </is>
      </c>
      <c r="Q108" s="67" t="s">
        <v>336</v>
      </c>
      <c r="R108" s="67" t="inlineStr">
        <is>
          <t>23/085-И-ВР.АР, лист 1–8</t>
        </is>
      </c>
    </row>
    <row r="109" spans="1:18" ht="102">
      <c r="A109" s="5">
        <v>82</v>
      </c>
      <c r="B109" s="18">
        <v>82</v>
      </c>
      <c r="C109" s="19" t="s">
        <v>182</v>
      </c>
      <c r="D109" s="19" t="s">
        <v>182</v>
      </c>
      <c r="E109" s="20" t="s">
        <v>183</v>
      </c>
      <c r="F109" s="20" t="s">
        <v>183</v>
      </c>
      <c r="G109" s="7" t="s">
        <v>184</v>
      </c>
      <c r="H109" s="3">
        <v>0.1</v>
      </c>
      <c r="I109" s="2">
        <v>0</v>
      </c>
      <c r="J109" s="57">
        <f t="shared" si="4"/>
        <v>0.1</v>
      </c>
      <c r="K109" s="375">
        <v>5693.73</v>
      </c>
      <c r="L109" s="285"/>
      <c r="M109" s="15">
        <v>0</v>
      </c>
      <c r="N109" s="290">
        <f t="shared" si="5"/>
        <v>5693.73</v>
      </c>
      <c r="O109" s="15">
        <f t="shared" si="6"/>
        <v>0</v>
      </c>
      <c r="P109" s="367" t="inlineStr">
        <is>
          <t>Сохранено по текущей ВОР: 0,1 100 м2 изолируемой поверхности; шифр 3.11-4-1
Доп.11. Стоимость не изменена.</t>
        </is>
      </c>
      <c r="Q109" s="67" t="s">
        <v>336</v>
      </c>
      <c r="R109" s="67" t="inlineStr">
        <is>
          <t>23/085-И-ВР.АР, лист 6</t>
        </is>
      </c>
    </row>
    <row r="110" spans="1:18" ht="95">
      <c r="A110" s="5">
        <v>83</v>
      </c>
      <c r="B110" s="18">
        <v>83</v>
      </c>
      <c r="C110" s="19" t="s">
        <v>185</v>
      </c>
      <c r="D110" s="19" t="s">
        <v>185</v>
      </c>
      <c r="E110" s="20" t="s">
        <v>214</v>
      </c>
      <c r="F110" s="20" t="s">
        <v>214</v>
      </c>
      <c r="G110" s="7" t="s">
        <v>184</v>
      </c>
      <c r="H110" s="3">
        <v>0.1</v>
      </c>
      <c r="I110" s="2">
        <v>0</v>
      </c>
      <c r="J110" s="57">
        <f t="shared" si="4"/>
        <v>0.1</v>
      </c>
      <c r="K110" s="375">
        <v>3053.01</v>
      </c>
      <c r="L110" s="285"/>
      <c r="M110" s="15">
        <v>0</v>
      </c>
      <c r="N110" s="290">
        <f t="shared" si="5"/>
        <v>3053.01</v>
      </c>
      <c r="O110" s="15">
        <f t="shared" si="6"/>
        <v>0</v>
      </c>
      <c r="P110" s="367" t="inlineStr">
        <is>
          <t>Сохранено по текущей ВОР: 0,1 100 м2 изолируемой поверхности; шифр 3.11-4-2
Доп.11. Стоимость не изменена.</t>
        </is>
      </c>
      <c r="Q110" s="67" t="s">
        <v>336</v>
      </c>
      <c r="R110" s="67" t="inlineStr">
        <is>
          <t>23/085-И-ВР.АР, лист 1–8</t>
        </is>
      </c>
    </row>
    <row r="111" spans="1:18" ht="102">
      <c r="A111" s="5">
        <v>84</v>
      </c>
      <c r="B111" s="18">
        <v>84</v>
      </c>
      <c r="C111" s="19" t="s">
        <v>190</v>
      </c>
      <c r="D111" s="19" t="s">
        <v>190</v>
      </c>
      <c r="E111" s="20" t="s">
        <v>191</v>
      </c>
      <c r="F111" s="20" t="s">
        <v>191</v>
      </c>
      <c r="G111" s="7" t="s">
        <v>49</v>
      </c>
      <c r="H111" s="8">
        <v>0.24</v>
      </c>
      <c r="I111" s="2">
        <v>-0.24</v>
      </c>
      <c r="J111" s="57">
        <f t="shared" si="4"/>
        <v>0</v>
      </c>
      <c r="K111" s="375">
        <v>21491.07</v>
      </c>
      <c r="L111" s="285"/>
      <c r="M111" s="15">
        <v>-21491.07</v>
      </c>
      <c r="N111" s="290">
        <f t="shared" si="5"/>
        <v>0</v>
      </c>
      <c r="O111" s="15">
        <f t="shared" si="6"/>
        <v>-21491.07</v>
      </c>
      <c r="P111" s="367" t="inlineStr">
        <is>
          <t>Исключено по текущей ВОР: 0,24 100 м2 покрытия → 0. Исходная расценка не изменена.</t>
        </is>
      </c>
      <c r="Q111" s="67" t="s">
        <v>336</v>
      </c>
      <c r="R111" s="67" t="inlineStr">
        <is>
          <t>23/085-И-ВР.АР, лист 6</t>
        </is>
      </c>
    </row>
    <row r="112" spans="1:18" ht="140.25">
      <c r="A112" s="5">
        <v>85</v>
      </c>
      <c r="B112" s="18">
        <v>85</v>
      </c>
      <c r="C112" s="19" t="s">
        <v>192</v>
      </c>
      <c r="D112" s="19" t="s">
        <v>192</v>
      </c>
      <c r="E112" s="20" t="s">
        <v>193</v>
      </c>
      <c r="F112" s="20" t="s">
        <v>193</v>
      </c>
      <c r="G112" s="7" t="s">
        <v>194</v>
      </c>
      <c r="H112" s="1">
        <v>0.26700000000000002</v>
      </c>
      <c r="I112" s="2">
        <v>-0.26700000000000002</v>
      </c>
      <c r="J112" s="57">
        <f t="shared" si="4"/>
        <v>0</v>
      </c>
      <c r="K112" s="375">
        <v>35176.6</v>
      </c>
      <c r="L112" s="285"/>
      <c r="M112" s="15">
        <v>-35176.6</v>
      </c>
      <c r="N112" s="290">
        <f t="shared" si="5"/>
        <v>0</v>
      </c>
      <c r="O112" s="15">
        <f t="shared" si="6"/>
        <v>-35176.6</v>
      </c>
      <c r="P112" s="367" t="inlineStr">
        <is>
          <t>Исключено по текущей ВОР: 0,267 100 м2 пола → 0. Исходная расценка не изменена.</t>
        </is>
      </c>
      <c r="Q112" s="67" t="s">
        <v>336</v>
      </c>
      <c r="R112" s="67" t="inlineStr">
        <is>
          <t>23/085-И-ВР.АР, лист 6</t>
        </is>
      </c>
    </row>
    <row r="113" spans="1:18" ht="89.25">
      <c r="A113" s="5">
        <v>86</v>
      </c>
      <c r="B113" s="18">
        <v>86</v>
      </c>
      <c r="C113" s="19" t="s">
        <v>195</v>
      </c>
      <c r="D113" s="19" t="s">
        <v>195</v>
      </c>
      <c r="E113" s="20" t="s">
        <v>196</v>
      </c>
      <c r="F113" s="20" t="s">
        <v>196</v>
      </c>
      <c r="G113" s="7" t="s">
        <v>49</v>
      </c>
      <c r="H113" s="1">
        <v>4.5410000000000004</v>
      </c>
      <c r="I113" s="2">
        <v>-4.5410000000000004</v>
      </c>
      <c r="J113" s="57">
        <f t="shared" ref="J113:J120" si="7">H113+I113</f>
        <v>0</v>
      </c>
      <c r="K113" s="375">
        <v>394221.74</v>
      </c>
      <c r="L113" s="285"/>
      <c r="M113" s="15">
        <v>-394221.74</v>
      </c>
      <c r="N113" s="290">
        <f t="shared" si="5"/>
        <v>0</v>
      </c>
      <c r="O113" s="15">
        <f t="shared" si="6"/>
        <v>-394221.74</v>
      </c>
      <c r="P113" s="367" t="inlineStr">
        <is>
          <t>Исключено по текущей ВОР: 4,541 100 м2 покрытия → 0. Исходная расценка не изменена.</t>
        </is>
      </c>
      <c r="Q113" s="67" t="s">
        <v>336</v>
      </c>
      <c r="R113" s="67" t="inlineStr">
        <is>
          <t>23/085-И-ВР.АР, лист 1</t>
        </is>
      </c>
    </row>
    <row r="114" spans="1:18" ht="155">
      <c r="A114" s="5">
        <v>87</v>
      </c>
      <c r="B114" s="18">
        <v>87</v>
      </c>
      <c r="C114" s="19" t="s">
        <v>197</v>
      </c>
      <c r="D114" s="19" t="s">
        <v>197</v>
      </c>
      <c r="E114" s="20" t="s">
        <v>198</v>
      </c>
      <c r="F114" s="20" t="s">
        <v>198</v>
      </c>
      <c r="G114" s="7" t="s">
        <v>46</v>
      </c>
      <c r="H114" s="1">
        <v>4.7430000000000003</v>
      </c>
      <c r="I114" s="2">
        <v>0</v>
      </c>
      <c r="J114" s="57">
        <f t="shared" si="7"/>
        <v>4.743</v>
      </c>
      <c r="K114" s="375">
        <v>37233.480000000003</v>
      </c>
      <c r="L114" s="285"/>
      <c r="M114" s="15">
        <v>0</v>
      </c>
      <c r="N114" s="290">
        <f t="shared" si="5"/>
        <v>37233.48</v>
      </c>
      <c r="O114" s="15">
        <f t="shared" si="6"/>
        <v>0</v>
      </c>
      <c r="P114" s="367" t="inlineStr">
        <is>
          <t>Сохранено по текущей ВОР: 4,743 100 м плинтусов; шифр 3.11-29-3
Приказ МКЭ-ОД/17-35 от 10.08.2017 по реновации жилищного фонда в г.Москве, Доп.47. Стоимость не изменена.</t>
        </is>
      </c>
      <c r="Q114" s="67" t="s">
        <v>336</v>
      </c>
      <c r="R114" s="67" t="inlineStr">
        <is>
          <t>23/085-И-ВР.АР, лист 2</t>
        </is>
      </c>
    </row>
    <row r="115" spans="1:18">
      <c r="A115" s="5"/>
      <c r="B115" s="308" t="s">
        <v>199</v>
      </c>
      <c r="C115" s="308"/>
      <c r="D115" s="308"/>
      <c r="E115" s="308"/>
      <c r="F115" s="308"/>
      <c r="G115" s="308"/>
      <c r="H115" s="308"/>
      <c r="I115" s="308"/>
      <c r="J115" s="14"/>
      <c r="K115" s="15"/>
      <c r="L115" s="285"/>
      <c r="M115" s="15"/>
      <c r="N115" s="290"/>
      <c r="O115" s="15"/>
      <c r="P115" s="65"/>
      <c r="Q115" s="66"/>
      <c r="R115" s="66"/>
    </row>
    <row r="116" spans="1:18" ht="65" customHeight="1">
      <c r="A116" s="5">
        <v>88</v>
      </c>
      <c r="B116" s="18">
        <v>88</v>
      </c>
      <c r="C116" s="19" t="s">
        <v>200</v>
      </c>
      <c r="D116" s="19" t="s">
        <v>200</v>
      </c>
      <c r="E116" s="20" t="s">
        <v>217</v>
      </c>
      <c r="F116" s="20" t="s">
        <v>217</v>
      </c>
      <c r="G116" s="7" t="s">
        <v>58</v>
      </c>
      <c r="H116" s="13">
        <v>0.31752000000000002</v>
      </c>
      <c r="I116" s="2">
        <v>-0.31752000000000002</v>
      </c>
      <c r="J116" s="57">
        <f t="shared" si="7"/>
        <v>0</v>
      </c>
      <c r="K116" s="375">
        <v>38724.559999999998</v>
      </c>
      <c r="L116" s="285"/>
      <c r="M116" s="15">
        <v>-38724.559999999998</v>
      </c>
      <c r="N116" s="290">
        <f t="shared" si="5"/>
        <v>0</v>
      </c>
      <c r="O116" s="15">
        <f t="shared" si="6"/>
        <v>-38724.56</v>
      </c>
      <c r="P116" s="367" t="inlineStr">
        <is>
          <t>Исключено по текущей ВОР: 0,31752 1 т → 0. Исходная расценка не изменена.</t>
        </is>
      </c>
      <c r="Q116" s="67" t="s">
        <v>336</v>
      </c>
      <c r="R116" s="67" t="inlineStr">
        <is>
          <t>23/085-И-ВР.АР, лист 2</t>
        </is>
      </c>
    </row>
    <row r="117" spans="1:18">
      <c r="A117" s="5"/>
      <c r="B117" s="308" t="s">
        <v>201</v>
      </c>
      <c r="C117" s="308"/>
      <c r="D117" s="308"/>
      <c r="E117" s="308"/>
      <c r="F117" s="308"/>
      <c r="G117" s="308"/>
      <c r="H117" s="308"/>
      <c r="I117" s="308"/>
      <c r="J117" s="14"/>
      <c r="K117" s="14"/>
      <c r="L117" s="285"/>
      <c r="M117" s="15"/>
      <c r="N117" s="290"/>
      <c r="O117" s="15"/>
      <c r="P117" s="65"/>
      <c r="Q117" s="66"/>
      <c r="R117" s="66"/>
    </row>
    <row r="118" spans="1:18" ht="102">
      <c r="A118" s="5">
        <v>89</v>
      </c>
      <c r="B118" s="18">
        <v>89</v>
      </c>
      <c r="C118" s="19" t="s">
        <v>202</v>
      </c>
      <c r="D118" s="19" t="s">
        <v>202</v>
      </c>
      <c r="E118" s="20" t="s">
        <v>203</v>
      </c>
      <c r="F118" s="20" t="s">
        <v>203</v>
      </c>
      <c r="G118" s="7" t="s">
        <v>116</v>
      </c>
      <c r="H118" s="21">
        <v>0.72009999999999996</v>
      </c>
      <c r="I118" s="2">
        <v>0</v>
      </c>
      <c r="J118" s="12">
        <f t="shared" si="7"/>
        <v>0.7201</v>
      </c>
      <c r="K118" s="375">
        <v>23562.57</v>
      </c>
      <c r="L118" s="285"/>
      <c r="M118" s="15">
        <v>0</v>
      </c>
      <c r="N118" s="290">
        <f t="shared" si="5"/>
        <v>23562.57</v>
      </c>
      <c r="O118" s="15">
        <f t="shared" si="6"/>
        <v>0</v>
      </c>
      <c r="P118" s="367" t="inlineStr">
        <is>
          <t>Сохранено по текущей ВОР: 0,7201 1 т конструкций; шифр 3.9-20-1
Доп.22. Стоимость не изменена.</t>
        </is>
      </c>
      <c r="Q118" s="67" t="s">
        <v>336</v>
      </c>
      <c r="R118" s="67" t="inlineStr">
        <is>
          <t>23/085-И-ВР.АР, лист 1</t>
        </is>
      </c>
    </row>
    <row r="119" spans="1:18" ht="127.5">
      <c r="A119" s="5">
        <v>90</v>
      </c>
      <c r="B119" s="18">
        <v>90</v>
      </c>
      <c r="C119" s="19" t="s">
        <v>204</v>
      </c>
      <c r="D119" s="19" t="s">
        <v>204</v>
      </c>
      <c r="E119" s="20" t="s">
        <v>205</v>
      </c>
      <c r="F119" s="20" t="s">
        <v>205</v>
      </c>
      <c r="G119" s="7" t="s">
        <v>99</v>
      </c>
      <c r="H119" s="21">
        <v>0.57650000000000001</v>
      </c>
      <c r="I119" s="2">
        <v>0</v>
      </c>
      <c r="J119" s="12">
        <f t="shared" si="7"/>
        <v>0.5765</v>
      </c>
      <c r="K119" s="375">
        <v>19832.04</v>
      </c>
      <c r="L119" s="285"/>
      <c r="M119" s="15">
        <v>0</v>
      </c>
      <c r="N119" s="290">
        <f t="shared" si="5"/>
        <v>19832.04</v>
      </c>
      <c r="O119" s="15">
        <f t="shared" si="6"/>
        <v>0</v>
      </c>
      <c r="P119" s="367" t="inlineStr">
        <is>
          <t>Сохранено по текущей ВОР: 0,5765 т; шифр 1.1-1-2286. Стоимость не изменена.</t>
        </is>
      </c>
      <c r="Q119" s="67" t="s">
        <v>336</v>
      </c>
      <c r="R119" s="67" t="inlineStr">
        <is>
          <t>23/085-И-ВР.АР, лист 1–8</t>
        </is>
      </c>
    </row>
    <row r="120" spans="1:18" ht="65" customHeight="1">
      <c r="A120" s="5">
        <v>91</v>
      </c>
      <c r="B120" s="18">
        <v>91</v>
      </c>
      <c r="C120" s="19" t="s">
        <v>206</v>
      </c>
      <c r="D120" s="19" t="s">
        <v>206</v>
      </c>
      <c r="E120" s="20" t="s">
        <v>207</v>
      </c>
      <c r="F120" s="20" t="s">
        <v>207</v>
      </c>
      <c r="G120" s="7" t="s">
        <v>99</v>
      </c>
      <c r="H120" s="21">
        <v>0.14360000000000001</v>
      </c>
      <c r="I120" s="2">
        <v>0</v>
      </c>
      <c r="J120" s="12">
        <f t="shared" si="7"/>
        <v>0.1436</v>
      </c>
      <c r="K120" s="375">
        <v>3886.13</v>
      </c>
      <c r="L120" s="285"/>
      <c r="M120" s="15">
        <v>0</v>
      </c>
      <c r="N120" s="290">
        <f t="shared" si="5"/>
        <v>3886.13</v>
      </c>
      <c r="O120" s="15">
        <f t="shared" si="6"/>
        <v>0</v>
      </c>
      <c r="P120" s="367" t="inlineStr">
        <is>
          <t>Сохранено по текущей ВОР: 0,1436 т; шифр 1.1-1-1099. Стоимость не изменена.</t>
        </is>
      </c>
      <c r="Q120" s="67" t="s">
        <v>336</v>
      </c>
      <c r="R120" s="67" t="inlineStr">
        <is>
          <t>23/085-И-ВР.АР, лист 1–8</t>
        </is>
      </c>
    </row>
    <row r="121" spans="1:18" ht="50.25" customHeight="1">
      <c r="A121" s="5"/>
      <c r="B121" s="312" t="s">
        <v>332</v>
      </c>
      <c r="C121" s="313"/>
      <c r="D121" s="313"/>
      <c r="E121" s="313"/>
      <c r="F121" s="313"/>
      <c r="G121" s="55"/>
      <c r="H121" s="55"/>
      <c r="I121" s="55"/>
      <c r="J121" s="55"/>
      <c r="K121" s="55"/>
      <c r="L121" s="289"/>
      <c r="M121" s="55"/>
      <c r="N121" s="290"/>
      <c r="O121" s="15"/>
      <c r="P121" s="68"/>
      <c r="Q121" s="68"/>
      <c r="R121" s="69"/>
    </row>
    <row r="122" spans="1:18" ht="12.75" customHeight="1">
      <c r="A122" s="5"/>
      <c r="B122" s="309" t="s">
        <v>408</v>
      </c>
      <c r="C122" s="310"/>
      <c r="D122" s="310"/>
      <c r="E122" s="310"/>
      <c r="F122" s="310"/>
      <c r="G122" s="263"/>
      <c r="H122" s="263"/>
      <c r="I122" s="263"/>
      <c r="J122" s="14"/>
      <c r="K122" s="15"/>
      <c r="L122" s="285"/>
      <c r="M122" s="15"/>
      <c r="N122" s="290"/>
      <c r="O122" s="15"/>
      <c r="P122" s="65"/>
      <c r="Q122" s="66"/>
      <c r="R122" s="66"/>
    </row>
    <row r="123" spans="1:18" ht="12.75" customHeight="1">
      <c r="A123" s="5"/>
      <c r="B123" s="309" t="s">
        <v>409</v>
      </c>
      <c r="C123" s="310"/>
      <c r="D123" s="310"/>
      <c r="E123" s="310"/>
      <c r="F123" s="310"/>
      <c r="G123" s="274"/>
      <c r="H123" s="274"/>
      <c r="I123" s="274"/>
      <c r="J123" s="40"/>
      <c r="K123" s="25"/>
      <c r="L123" s="290"/>
      <c r="M123" s="25"/>
      <c r="N123" s="290"/>
      <c r="O123" s="15"/>
      <c r="P123" s="43"/>
      <c r="Q123" s="70"/>
      <c r="R123" s="70"/>
    </row>
    <row r="124" spans="1:18" ht="12.75" customHeight="1">
      <c r="A124" s="5"/>
      <c r="B124" s="309" t="s">
        <v>374</v>
      </c>
      <c r="C124" s="310"/>
      <c r="D124" s="310"/>
      <c r="E124" s="310"/>
      <c r="F124" s="310"/>
      <c r="G124" s="264"/>
      <c r="H124" s="264"/>
      <c r="I124" s="264"/>
      <c r="J124" s="40"/>
      <c r="K124" s="25"/>
      <c r="L124" s="290"/>
      <c r="M124" s="25"/>
      <c r="N124" s="290"/>
      <c r="O124" s="15"/>
      <c r="P124" s="43"/>
      <c r="Q124" s="70"/>
      <c r="R124" s="70"/>
    </row>
    <row r="125" spans="1:18" ht="114.75">
      <c r="A125" s="5">
        <v>92</v>
      </c>
      <c r="B125" s="24">
        <v>2</v>
      </c>
      <c r="C125" s="24"/>
      <c r="D125" s="265" t="s">
        <v>410</v>
      </c>
      <c r="E125" s="265"/>
      <c r="F125" s="266" t="s">
        <v>411</v>
      </c>
      <c r="G125" s="267" t="s">
        <v>232</v>
      </c>
      <c r="H125" s="267"/>
      <c r="I125" s="268">
        <v>0.9</v>
      </c>
      <c r="J125" s="275">
        <f t="shared" ref="J125:J175" si="8">H125+I125</f>
        <v>0.9</v>
      </c>
      <c r="K125" s="25"/>
      <c r="L125" s="290">
        <v>23040.82</v>
      </c>
      <c r="M125" s="25"/>
      <c r="N125" s="290">
        <f t="shared" si="5"/>
        <v>23040.82</v>
      </c>
      <c r="O125" s="15">
        <f t="shared" si="6"/>
        <v>23040.82</v>
      </c>
      <c r="P125" s="368" t="inlineStr">
        <is>
          <t>Добавлено по текущей ВОР: 0,9 10 шт.; шифр 3.70-44-1. Цена по ТСН-2001 Доп.82, индексы 217/82 (сентябрь 2025).</t>
        </is>
      </c>
      <c r="Q125" s="70" t="s">
        <v>336</v>
      </c>
      <c r="R125" s="70" t="inlineStr">
        <is>
          <t>ВОР 02-01-01_доб, строка 13; 23/085-И-ВР.АР, лист 2</t>
        </is>
      </c>
    </row>
    <row r="126" spans="1:18" ht="18" customHeight="1">
      <c r="A126" s="5"/>
      <c r="B126" s="309" t="s">
        <v>25</v>
      </c>
      <c r="C126" s="310"/>
      <c r="D126" s="310"/>
      <c r="E126" s="310"/>
      <c r="F126" s="310"/>
      <c r="G126" s="264"/>
      <c r="H126" s="264"/>
      <c r="I126" s="264"/>
      <c r="J126" s="40"/>
      <c r="K126" s="25"/>
      <c r="L126" s="290"/>
      <c r="M126" s="25"/>
      <c r="N126" s="290"/>
      <c r="O126" s="15"/>
      <c r="P126" s="43"/>
      <c r="Q126" s="70"/>
      <c r="R126" s="70"/>
    </row>
    <row r="127" spans="1:18" ht="153">
      <c r="A127" s="5">
        <v>93</v>
      </c>
      <c r="B127" s="24">
        <v>4</v>
      </c>
      <c r="C127" s="24"/>
      <c r="D127" s="265" t="s">
        <v>460</v>
      </c>
      <c r="E127" s="265"/>
      <c r="F127" s="266" t="s">
        <v>461</v>
      </c>
      <c r="G127" s="267" t="s">
        <v>377</v>
      </c>
      <c r="H127" s="267"/>
      <c r="I127" s="269">
        <v>6.5106000000000002</v>
      </c>
      <c r="J127" s="40">
        <f t="shared" si="8"/>
        <v>6.5106</v>
      </c>
      <c r="K127" s="25"/>
      <c r="L127" s="290">
        <v>925469.44</v>
      </c>
      <c r="M127" s="25"/>
      <c r="N127" s="290">
        <f t="shared" si="5"/>
        <v>925469.44</v>
      </c>
      <c r="O127" s="15">
        <f t="shared" si="6"/>
        <v>925469.44</v>
      </c>
      <c r="P127" s="368" t="inlineStr">
        <is>
          <t>Добавлено по текущей ВОР: 6,5106 100 м2 перегородки; шифр 3.70-117-5. Цена по ТСН-2001 Доп.82, индексы 217/82 (сентябрь 2025).</t>
        </is>
      </c>
      <c r="Q127" s="70" t="s">
        <v>336</v>
      </c>
      <c r="R127" s="70" t="inlineStr">
        <is>
          <t>ВОР 02-01-01_доб, строка 15; 23/085-И-ВР.АР, лист 2</t>
        </is>
      </c>
    </row>
    <row r="128" spans="1:18" ht="25.5" customHeight="1">
      <c r="A128" s="5"/>
      <c r="B128" s="309" t="s">
        <v>31</v>
      </c>
      <c r="C128" s="310"/>
      <c r="D128" s="310"/>
      <c r="E128" s="310"/>
      <c r="F128" s="310"/>
      <c r="G128" s="310"/>
      <c r="H128" s="264"/>
      <c r="I128" s="264"/>
      <c r="J128" s="40"/>
      <c r="K128" s="25"/>
      <c r="L128" s="290"/>
      <c r="M128" s="25"/>
      <c r="N128" s="290"/>
      <c r="O128" s="15"/>
      <c r="P128" s="43"/>
      <c r="Q128" s="70"/>
      <c r="R128" s="70"/>
    </row>
    <row r="129" spans="1:18" ht="114.75">
      <c r="A129" s="5">
        <v>94</v>
      </c>
      <c r="B129" s="24">
        <v>5</v>
      </c>
      <c r="C129" s="24"/>
      <c r="D129" s="265" t="s">
        <v>462</v>
      </c>
      <c r="E129" s="265"/>
      <c r="F129" s="266" t="s">
        <v>463</v>
      </c>
      <c r="G129" s="267" t="s">
        <v>223</v>
      </c>
      <c r="H129" s="267"/>
      <c r="I129" s="269">
        <v>0.1338</v>
      </c>
      <c r="J129" s="40">
        <f>H129+I129</f>
        <v>0.1338</v>
      </c>
      <c r="K129" s="25"/>
      <c r="L129" s="290">
        <v>8039.15</v>
      </c>
      <c r="M129" s="25"/>
      <c r="N129" s="290">
        <f t="shared" si="5"/>
        <v>8039.15</v>
      </c>
      <c r="O129" s="15">
        <f t="shared" ref="O129" si="9">N129-K129</f>
        <v>8039.15</v>
      </c>
      <c r="P129" s="368" t="inlineStr">
        <is>
          <t>Добавлено по текущей ВОР: 0,1338 100 м2; шифр 6.70-254-3. Цена по ТСН-2001 Доп.82, индексы 217/82 (сентябрь 2025).</t>
        </is>
      </c>
      <c r="Q129" s="70" t="s">
        <v>336</v>
      </c>
      <c r="R129" s="70" t="inlineStr">
        <is>
          <t>ВОР 02-01-01_доб, строка 17; 23/085-И-ВР.АР, лист 1</t>
        </is>
      </c>
    </row>
    <row r="130" spans="1:18" ht="102">
      <c r="A130" s="5">
        <f>A129+1</f>
        <v>95</v>
      </c>
      <c r="B130" s="24">
        <v>6</v>
      </c>
      <c r="C130" s="24"/>
      <c r="D130" s="265" t="s">
        <v>464</v>
      </c>
      <c r="E130" s="265"/>
      <c r="F130" s="266" t="s">
        <v>465</v>
      </c>
      <c r="G130" s="267" t="s">
        <v>223</v>
      </c>
      <c r="H130" s="267"/>
      <c r="I130" s="269">
        <v>24.839099999999998</v>
      </c>
      <c r="J130" s="40">
        <f t="shared" si="8"/>
        <v>24.8391</v>
      </c>
      <c r="K130" s="25"/>
      <c r="L130" s="290">
        <v>1403189.51</v>
      </c>
      <c r="M130" s="25"/>
      <c r="N130" s="290">
        <f t="shared" si="5"/>
        <v>1403189.51</v>
      </c>
      <c r="O130" s="15">
        <f t="shared" si="6"/>
        <v>1403189.51</v>
      </c>
      <c r="P130" s="368" t="inlineStr">
        <is>
          <t>Добавлено по текущей ВОР: 24,8391 100 м2; шифр 6.70-254-1. Цена по ТСН-2001 Доп.82, индексы 217/82 (сентябрь 2025).</t>
        </is>
      </c>
      <c r="Q130" s="70" t="s">
        <v>336</v>
      </c>
      <c r="R130" s="70" t="inlineStr">
        <is>
          <t>ВОР 02-01-01_доб, строка 18; 23/085-И-ВР.АР, лист 1</t>
        </is>
      </c>
    </row>
    <row r="131" spans="1:18" ht="21" customHeight="1">
      <c r="B131" s="309" t="s">
        <v>378</v>
      </c>
      <c r="C131" s="310"/>
      <c r="D131" s="310"/>
      <c r="E131" s="310"/>
      <c r="F131" s="310"/>
      <c r="G131" s="264"/>
      <c r="H131" s="264"/>
      <c r="I131" s="264"/>
      <c r="J131" s="40"/>
      <c r="K131" s="25"/>
      <c r="L131" s="290"/>
      <c r="M131" s="25"/>
      <c r="N131" s="290"/>
      <c r="O131" s="15"/>
      <c r="P131" s="43"/>
      <c r="Q131" s="70"/>
      <c r="R131" s="70"/>
    </row>
    <row r="132" spans="1:18" ht="127.5">
      <c r="A132" s="5">
        <f>A130+1</f>
        <v>96</v>
      </c>
      <c r="B132" s="24">
        <v>8</v>
      </c>
      <c r="C132" s="24"/>
      <c r="D132" s="265" t="s">
        <v>414</v>
      </c>
      <c r="E132" s="265"/>
      <c r="F132" s="266" t="s">
        <v>415</v>
      </c>
      <c r="G132" s="267" t="s">
        <v>231</v>
      </c>
      <c r="H132" s="267"/>
      <c r="I132" s="270">
        <v>1.22</v>
      </c>
      <c r="J132" s="40">
        <f>H132+I132</f>
        <v>1.22</v>
      </c>
      <c r="K132" s="25"/>
      <c r="L132" s="290">
        <v>137002.64</v>
      </c>
      <c r="M132" s="233"/>
      <c r="N132" s="290">
        <f t="shared" si="5"/>
        <v>137002.64</v>
      </c>
      <c r="O132" s="15">
        <f t="shared" ref="O132" si="10">N132-K132</f>
        <v>137002.64</v>
      </c>
      <c r="P132" s="368" t="inlineStr">
        <is>
          <t>Добавлено по текущей ВОР: 1,22 100 м2 перегородок за вычетом проемов; шифр 3.70-109-4. Цена по ТСН-2001 Доп.82, индексы 217/82 (сентябрь 2025).</t>
        </is>
      </c>
      <c r="Q132" s="70" t="s">
        <v>336</v>
      </c>
      <c r="R132" s="70" t="inlineStr">
        <is>
          <t>ВОР 02-01-01_доб, строка 20; 23/085-И-ВР.АР, лист 1</t>
        </is>
      </c>
    </row>
    <row r="133" spans="1:18" ht="19.5" customHeight="1">
      <c r="B133" s="309" t="s">
        <v>379</v>
      </c>
      <c r="C133" s="310"/>
      <c r="D133" s="310"/>
      <c r="E133" s="310"/>
      <c r="F133" s="310"/>
      <c r="G133" s="264"/>
      <c r="H133" s="264"/>
      <c r="I133" s="264"/>
      <c r="J133" s="40"/>
      <c r="K133" s="25"/>
      <c r="L133" s="290"/>
      <c r="M133" s="25"/>
      <c r="N133" s="290"/>
      <c r="O133" s="15"/>
      <c r="P133" s="43"/>
      <c r="Q133" s="70"/>
      <c r="R133" s="70"/>
    </row>
    <row r="134" spans="1:18" ht="140.25">
      <c r="A134" s="5">
        <v>97</v>
      </c>
      <c r="B134" s="24">
        <v>9</v>
      </c>
      <c r="C134" s="24"/>
      <c r="D134" s="265" t="s">
        <v>462</v>
      </c>
      <c r="E134" s="265"/>
      <c r="F134" s="266" t="s">
        <v>466</v>
      </c>
      <c r="G134" s="267" t="s">
        <v>223</v>
      </c>
      <c r="H134" s="267"/>
      <c r="I134" s="269">
        <v>0.33460000000000001</v>
      </c>
      <c r="J134" s="40">
        <f>H134+I134</f>
        <v>0.3346</v>
      </c>
      <c r="K134" s="25"/>
      <c r="L134" s="290">
        <v>20103.06</v>
      </c>
      <c r="M134" s="25"/>
      <c r="N134" s="290">
        <f t="shared" si="5"/>
        <v>20103.06</v>
      </c>
      <c r="O134" s="15">
        <f t="shared" ref="O134" si="11">N134-K134</f>
        <v>20103.06</v>
      </c>
      <c r="P134" s="368" t="inlineStr">
        <is>
          <t>Добавлено по текущей ВОР: 0,3346 100 м2; шифр 6.70-254-3. Цена по ТСН-2001 Доп.82, индексы 217/82 (сентябрь 2025).</t>
        </is>
      </c>
      <c r="Q134" s="70" t="s">
        <v>336</v>
      </c>
      <c r="R134" s="70" t="inlineStr">
        <is>
          <t>ВОР 02-01-01_доб, строка 22; 23/085-И-ВР.АР, лист 2</t>
        </is>
      </c>
    </row>
    <row r="135" spans="1:18" ht="27" customHeight="1">
      <c r="B135" s="309" t="s">
        <v>40</v>
      </c>
      <c r="C135" s="310"/>
      <c r="D135" s="310"/>
      <c r="E135" s="310"/>
      <c r="F135" s="310"/>
      <c r="G135" s="264"/>
      <c r="H135" s="264"/>
      <c r="I135" s="264"/>
      <c r="J135" s="40"/>
      <c r="K135" s="25"/>
      <c r="L135" s="290"/>
      <c r="M135" s="40"/>
      <c r="N135" s="290"/>
      <c r="O135" s="15"/>
      <c r="P135" s="43"/>
      <c r="Q135" s="70"/>
      <c r="R135" s="70"/>
    </row>
    <row r="136" spans="1:18" ht="153">
      <c r="A136" s="5">
        <v>98</v>
      </c>
      <c r="B136" s="24">
        <v>10</v>
      </c>
      <c r="C136" s="24"/>
      <c r="D136" s="265" t="inlineStr">
        <is>
          <t>6.70-17-1</t>
        </is>
      </c>
      <c r="E136" s="265"/>
      <c r="F136" s="266" t="inlineStr">
        <is>
          <t>Демонтаж подвесного потолка из плит размером 600 мм х 600 мм и металлической подвесной системы</t>
        </is>
      </c>
      <c r="G136" s="267" t="s">
        <v>223</v>
      </c>
      <c r="H136" s="267"/>
      <c r="I136" s="269">
        <v>9.4693000000000005</v>
      </c>
      <c r="J136" s="40">
        <f>H136+I136</f>
        <v>9.4693</v>
      </c>
      <c r="K136" s="25"/>
      <c r="L136" s="290">
        <v>781995.08</v>
      </c>
      <c r="M136" s="25"/>
      <c r="N136" s="290">
        <f t="shared" si="5"/>
        <v>781995.08</v>
      </c>
      <c r="O136" s="15">
        <f t="shared" si="6"/>
        <v>781995.08</v>
      </c>
      <c r="P136" s="368" t="inlineStr">
        <is>
          <t>Добавлено по текущей ВОР: 9,4693 100 м2; шифр 6.70-17-1. Демонтаж подвесного потолка — прямая ремонтная норма разборки 6.70-17-1 вместо нормы монтажа 3.70-258-1 с понижающим коэффициентом. Цена по ТСН-2001 Доп.82, индексы 217/82 (сентябрь 2025).</t>
        </is>
      </c>
      <c r="Q136" s="70" t="s">
        <v>336</v>
      </c>
      <c r="R136" s="70" t="inlineStr">
        <is>
          <t>ВОР 02-01-01_доб, строка 24; 23/085-И-ВР.АР, лист 1</t>
        </is>
      </c>
    </row>
    <row r="137" spans="1:18" ht="89.25">
      <c r="A137" s="5">
        <f>A136+1</f>
        <v>99</v>
      </c>
      <c r="B137" s="24">
        <v>11</v>
      </c>
      <c r="C137" s="24"/>
      <c r="D137" s="265" t="s">
        <v>467</v>
      </c>
      <c r="E137" s="265"/>
      <c r="F137" s="266" t="s">
        <v>468</v>
      </c>
      <c r="G137" s="267" t="s">
        <v>223</v>
      </c>
      <c r="H137" s="267"/>
      <c r="I137" s="269">
        <v>3.85E-2</v>
      </c>
      <c r="J137" s="40">
        <f t="shared" si="8"/>
        <v>3.85E-2</v>
      </c>
      <c r="K137" s="25"/>
      <c r="L137" s="290">
        <v>4587.27</v>
      </c>
      <c r="M137" s="25"/>
      <c r="N137" s="290">
        <f t="shared" si="5"/>
        <v>4587.27</v>
      </c>
      <c r="O137" s="15">
        <f t="shared" si="6"/>
        <v>4587.27</v>
      </c>
      <c r="P137" s="368" t="inlineStr">
        <is>
          <t>Добавлено по текущей ВОР: 0,0385 100 м2; шифр 6.70-254-2. Цена по ТСН-2001 Доп.82, индексы 217/82 (сентябрь 2025).</t>
        </is>
      </c>
      <c r="Q137" s="70" t="s">
        <v>336</v>
      </c>
      <c r="R137" s="70" t="inlineStr">
        <is>
          <t>ВОР 02-01-01_доб, строка 25; 23/085-И-ВР.АР, лист 1</t>
        </is>
      </c>
    </row>
    <row r="138" spans="1:18" ht="89.25">
      <c r="A138" s="5">
        <f t="shared" ref="A138:A139" si="12">A137+1</f>
        <v>100</v>
      </c>
      <c r="B138" s="24">
        <v>12</v>
      </c>
      <c r="C138" s="24"/>
      <c r="D138" s="265" t="s">
        <v>467</v>
      </c>
      <c r="E138" s="265"/>
      <c r="F138" s="266" t="s">
        <v>486</v>
      </c>
      <c r="G138" s="267" t="s">
        <v>223</v>
      </c>
      <c r="H138" s="267"/>
      <c r="I138" s="269">
        <v>0.35859999999999997</v>
      </c>
      <c r="J138" s="40">
        <f t="shared" si="8"/>
        <v>0.3586</v>
      </c>
      <c r="K138" s="25"/>
      <c r="L138" s="290">
        <v>42729.51</v>
      </c>
      <c r="M138" s="25"/>
      <c r="N138" s="290">
        <f t="shared" si="5"/>
        <v>42729.51</v>
      </c>
      <c r="O138" s="15">
        <f t="shared" si="6"/>
        <v>42729.51</v>
      </c>
      <c r="P138" s="368" t="inlineStr">
        <is>
          <t>Добавлено по текущей ВОР: 0,3586 100 м2; шифр 6.70-254-2. Цена по ТСН-2001 Доп.82, индексы 217/82 (сентябрь 2025).</t>
        </is>
      </c>
      <c r="Q138" s="70" t="s">
        <v>336</v>
      </c>
      <c r="R138" s="70" t="inlineStr">
        <is>
          <t>ВОР 02-01-01_доб, строка 26; 23/085-И-ВР.АР, лист 1</t>
        </is>
      </c>
    </row>
    <row r="139" spans="1:18" ht="89.25">
      <c r="A139" s="5">
        <f t="shared" si="12"/>
        <v>101</v>
      </c>
      <c r="B139" s="24">
        <v>13</v>
      </c>
      <c r="C139" s="24"/>
      <c r="D139" s="265" t="s">
        <v>516</v>
      </c>
      <c r="E139" s="265"/>
      <c r="F139" s="266" t="s">
        <v>487</v>
      </c>
      <c r="G139" s="267" t="s">
        <v>223</v>
      </c>
      <c r="H139" s="267"/>
      <c r="I139" s="269">
        <v>0.35859999999999997</v>
      </c>
      <c r="J139" s="40">
        <f t="shared" si="8"/>
        <v>0.3586</v>
      </c>
      <c r="K139" s="25"/>
      <c r="L139" s="290">
        <v>9723.64</v>
      </c>
      <c r="M139" s="25"/>
      <c r="N139" s="290">
        <f t="shared" si="5"/>
        <v>9723.64</v>
      </c>
      <c r="O139" s="15">
        <f t="shared" ref="O139:O196" si="13">N139-K139</f>
        <v>9723.64</v>
      </c>
      <c r="P139" s="368" t="inlineStr">
        <is>
          <t>Добавлено по текущей ВОР: 0,3586 100 м2; шифр 6.70-254-5. Цена по ТСН-2001 Доп.82, индексы 217/82 (сентябрь 2025).</t>
        </is>
      </c>
      <c r="Q139" s="70" t="s">
        <v>336</v>
      </c>
      <c r="R139" s="70" t="inlineStr">
        <is>
          <t>ВОР 02-01-01_доб, строка 27; 23/085-И-ВР.АР, лист 1</t>
        </is>
      </c>
    </row>
    <row r="140" spans="1:18" ht="18.75" customHeight="1">
      <c r="A140" s="5"/>
      <c r="B140" s="309" t="s">
        <v>43</v>
      </c>
      <c r="C140" s="310"/>
      <c r="D140" s="310"/>
      <c r="E140" s="310"/>
      <c r="F140" s="310"/>
      <c r="G140" s="264"/>
      <c r="H140" s="264"/>
      <c r="I140" s="264"/>
      <c r="J140" s="40"/>
      <c r="K140" s="25"/>
      <c r="L140" s="290"/>
      <c r="M140" s="25"/>
      <c r="N140" s="290"/>
      <c r="O140" s="15"/>
      <c r="P140" s="43"/>
      <c r="Q140" s="70"/>
      <c r="R140" s="70"/>
    </row>
    <row r="141" spans="1:18" ht="85">
      <c r="A141" s="5">
        <v>102</v>
      </c>
      <c r="B141" s="24">
        <v>16</v>
      </c>
      <c r="C141" s="24"/>
      <c r="D141" s="265" t="s">
        <v>381</v>
      </c>
      <c r="E141" s="265"/>
      <c r="F141" s="266" t="s">
        <v>363</v>
      </c>
      <c r="G141" s="267" t="s">
        <v>228</v>
      </c>
      <c r="H141" s="267"/>
      <c r="I141" s="269">
        <v>0.1057</v>
      </c>
      <c r="J141" s="40">
        <f t="shared" si="8"/>
        <v>0.1057</v>
      </c>
      <c r="K141" s="25"/>
      <c r="L141" s="290">
        <v>7192.17</v>
      </c>
      <c r="M141" s="25"/>
      <c r="N141" s="290">
        <f t="shared" si="14" ref="N141:N203">K141+L141+M141</f>
        <v>7192.17</v>
      </c>
      <c r="O141" s="15">
        <f t="shared" si="13"/>
        <v>7192.17</v>
      </c>
      <c r="P141" s="368" t="inlineStr">
        <is>
          <t>Добавлено по текущей ВОР: 0,1057 100 м2 покрытия; шифр 6.70-63-8. Цена по ТСН-2001 Доп.82, индексы 217/82 (сентябрь 2025).</t>
        </is>
      </c>
      <c r="Q141" s="70" t="s">
        <v>336</v>
      </c>
      <c r="R141" s="70" t="inlineStr">
        <is>
          <t>ВОР 02-01-01_доб, строка 29; 23/085-И-ВР.АР, лист 1</t>
        </is>
      </c>
    </row>
    <row r="142" spans="1:18" ht="102">
      <c r="A142" s="5">
        <f>A141+1</f>
        <v>103</v>
      </c>
      <c r="B142" s="24">
        <v>17</v>
      </c>
      <c r="C142" s="24"/>
      <c r="D142" s="265" t="s">
        <v>382</v>
      </c>
      <c r="E142" s="265"/>
      <c r="F142" s="266" t="s">
        <v>488</v>
      </c>
      <c r="G142" s="267" t="s">
        <v>228</v>
      </c>
      <c r="H142" s="267"/>
      <c r="I142" s="269">
        <v>0.1057</v>
      </c>
      <c r="J142" s="40">
        <f t="shared" si="8"/>
        <v>0.1057</v>
      </c>
      <c r="K142" s="25"/>
      <c r="L142" s="290">
        <v>2486.65</v>
      </c>
      <c r="M142" s="25"/>
      <c r="N142" s="290">
        <f t="shared" si="14"/>
        <v>2486.65</v>
      </c>
      <c r="O142" s="15">
        <f t="shared" si="13"/>
        <v>2486.65</v>
      </c>
      <c r="P142" s="368" t="inlineStr">
        <is>
          <t>Добавлено по текущей ВОР: 0,1057 100 м2 покрытия; шифр 6.70-63-16. Цена по ТСН-2001 Доп.82, индексы 217/82 (сентябрь 2025).</t>
        </is>
      </c>
      <c r="Q142" s="70" t="s">
        <v>336</v>
      </c>
      <c r="R142" s="70" t="inlineStr">
        <is>
          <t>ВОР 02-01-01_доб, строка 30; 23/085-И-ВР.АР, лист 1</t>
        </is>
      </c>
    </row>
    <row r="143" spans="1:18" ht="85">
      <c r="A143" s="5">
        <f t="shared" ref="A143:A145" si="15">A142+1</f>
        <v>104</v>
      </c>
      <c r="B143" s="24">
        <v>18</v>
      </c>
      <c r="C143" s="24"/>
      <c r="D143" s="265" t="s">
        <v>381</v>
      </c>
      <c r="E143" s="265"/>
      <c r="F143" s="266" t="s">
        <v>364</v>
      </c>
      <c r="G143" s="267" t="s">
        <v>228</v>
      </c>
      <c r="H143" s="267"/>
      <c r="I143" s="269">
        <v>0.1057</v>
      </c>
      <c r="J143" s="40">
        <f t="shared" si="8"/>
        <v>0.1057</v>
      </c>
      <c r="K143" s="25"/>
      <c r="L143" s="290">
        <v>7192.17</v>
      </c>
      <c r="M143" s="25"/>
      <c r="N143" s="290">
        <f t="shared" si="14"/>
        <v>7192.17</v>
      </c>
      <c r="O143" s="15">
        <f t="shared" si="13"/>
        <v>7192.17</v>
      </c>
      <c r="P143" s="71" t="inlineStr">
        <is>
          <t>Добавлено по текущей ВОР: 0,1057 100 м2 покрытия; шифр 6.70-63-8. Цена по ТСН-2001 Доп.82, индексы 217/82 (сентябрь 2025).</t>
        </is>
      </c>
      <c r="Q143" s="72"/>
      <c r="R143" s="72" t="inlineStr">
        <is>
          <t>ВОР 02-01-01_доб, строка 31; 23/085-И-ВР.АР, лист 1</t>
        </is>
      </c>
    </row>
    <row r="144" spans="1:18" ht="102">
      <c r="A144" s="5">
        <f t="shared" si="15"/>
        <v>105</v>
      </c>
      <c r="B144" s="24">
        <v>19</v>
      </c>
      <c r="C144" s="24"/>
      <c r="D144" s="265" t="s">
        <v>382</v>
      </c>
      <c r="E144" s="265"/>
      <c r="F144" s="266" t="s">
        <v>489</v>
      </c>
      <c r="G144" s="267" t="s">
        <v>228</v>
      </c>
      <c r="H144" s="267"/>
      <c r="I144" s="269">
        <v>0.1057</v>
      </c>
      <c r="J144" s="40">
        <f t="shared" si="8"/>
        <v>0.1057</v>
      </c>
      <c r="K144" s="25"/>
      <c r="L144" s="290">
        <v>2486.65</v>
      </c>
      <c r="M144" s="25"/>
      <c r="N144" s="290">
        <f t="shared" si="14"/>
        <v>2486.65</v>
      </c>
      <c r="O144" s="15">
        <f t="shared" si="13"/>
        <v>2486.65</v>
      </c>
      <c r="P144" s="368" t="inlineStr">
        <is>
          <t>Добавлено по текущей ВОР: 0,1057 100 м2 покрытия; шифр 6.70-63-16. Цена по ТСН-2001 Доп.82, индексы 217/82 (сентябрь 2025).</t>
        </is>
      </c>
      <c r="Q144" s="70" t="s">
        <v>336</v>
      </c>
      <c r="R144" s="70" t="inlineStr">
        <is>
          <t>ВОР 02-01-01_доб, строка 32; 23/085-И-ВР.АР, лист 1</t>
        </is>
      </c>
    </row>
    <row r="145" spans="1:18" ht="89.25">
      <c r="A145" s="5">
        <f t="shared" si="15"/>
        <v>106</v>
      </c>
      <c r="B145" s="24">
        <v>21</v>
      </c>
      <c r="C145" s="24"/>
      <c r="D145" s="265" t="s">
        <v>384</v>
      </c>
      <c r="E145" s="265"/>
      <c r="F145" s="266" t="s">
        <v>365</v>
      </c>
      <c r="G145" s="267" t="s">
        <v>228</v>
      </c>
      <c r="H145" s="267"/>
      <c r="I145" s="269">
        <v>6.2314999999999996</v>
      </c>
      <c r="J145" s="40">
        <f t="shared" si="8"/>
        <v>6.2315</v>
      </c>
      <c r="K145" s="25"/>
      <c r="L145" s="290">
        <v>180605.23</v>
      </c>
      <c r="M145" s="25"/>
      <c r="N145" s="290">
        <f t="shared" si="14"/>
        <v>180605.23</v>
      </c>
      <c r="O145" s="15">
        <f t="shared" si="13"/>
        <v>180605.23</v>
      </c>
      <c r="P145" s="368" t="inlineStr">
        <is>
          <t>Добавлено по текущей ВОР: 6,2315 100 м2 покрытия; шифр 6.70-63-10. Цена по ТСН-2001 Доп.82, индексы 217/82 (сентябрь 2025).</t>
        </is>
      </c>
      <c r="Q145" s="70"/>
      <c r="R145" s="70" t="inlineStr">
        <is>
          <t>ВОР 02-01-01_доб, строка 33; 23/085-И-ВР.АР, лист 1</t>
        </is>
      </c>
    </row>
    <row r="146" spans="1:18" ht="24.75" customHeight="1">
      <c r="A146" s="5"/>
      <c r="B146" s="309" t="s">
        <v>385</v>
      </c>
      <c r="C146" s="310"/>
      <c r="D146" s="310"/>
      <c r="E146" s="310"/>
      <c r="F146" s="310"/>
      <c r="G146" s="264"/>
      <c r="H146" s="264"/>
      <c r="I146" s="264"/>
      <c r="J146" s="40"/>
      <c r="K146" s="25"/>
      <c r="L146" s="290"/>
      <c r="M146" s="25"/>
      <c r="N146" s="290"/>
      <c r="O146" s="15"/>
      <c r="P146" s="43"/>
      <c r="Q146" s="70"/>
      <c r="R146" s="70"/>
    </row>
    <row r="147" spans="1:18" ht="102">
      <c r="A147" s="5">
        <v>107</v>
      </c>
      <c r="B147" s="24">
        <v>22</v>
      </c>
      <c r="C147" s="24"/>
      <c r="D147" s="265" t="s">
        <v>386</v>
      </c>
      <c r="E147" s="265"/>
      <c r="F147" s="266" t="s">
        <v>366</v>
      </c>
      <c r="G147" s="267" t="s">
        <v>230</v>
      </c>
      <c r="H147" s="267"/>
      <c r="I147" s="270">
        <v>121.44</v>
      </c>
      <c r="J147" s="40">
        <f t="shared" si="8"/>
        <v>121.44</v>
      </c>
      <c r="K147" s="25"/>
      <c r="L147" s="290">
        <v>129389.67</v>
      </c>
      <c r="M147" s="25"/>
      <c r="N147" s="290">
        <f t="shared" si="14"/>
        <v>129389.67</v>
      </c>
      <c r="O147" s="15">
        <f t="shared" si="13"/>
        <v>129389.67</v>
      </c>
      <c r="P147" s="368" t="inlineStr">
        <is>
          <t>Добавлено по текущей ВОР: 121,44 1 м2 поверхности; шифр 6.70-140-1. Цена по ТСН-2001 Доп.82, индексы 217/82 (сентябрь 2025).</t>
        </is>
      </c>
      <c r="Q147" s="70" t="s">
        <v>336</v>
      </c>
      <c r="R147" s="70" t="inlineStr">
        <is>
          <t>ВОР 02-01-01_доб, строка 35; 23/085-И-ВР.АР, лист 1</t>
        </is>
      </c>
    </row>
    <row r="148" spans="1:18" ht="114.75">
      <c r="A148" s="5">
        <f t="shared" ref="A148:A150" si="16">A147+1</f>
        <v>108</v>
      </c>
      <c r="B148" s="24">
        <v>23</v>
      </c>
      <c r="C148" s="24"/>
      <c r="D148" s="265" t="s">
        <v>386</v>
      </c>
      <c r="E148" s="265"/>
      <c r="F148" s="266" t="s">
        <v>367</v>
      </c>
      <c r="G148" s="267" t="s">
        <v>230</v>
      </c>
      <c r="H148" s="267"/>
      <c r="I148" s="24">
        <v>220</v>
      </c>
      <c r="J148" s="40">
        <f t="shared" si="8"/>
        <v>220</v>
      </c>
      <c r="K148" s="25"/>
      <c r="L148" s="290">
        <v>234402.14</v>
      </c>
      <c r="M148" s="25"/>
      <c r="N148" s="290">
        <f t="shared" si="14"/>
        <v>234402.14</v>
      </c>
      <c r="O148" s="15">
        <f t="shared" si="13"/>
        <v>234402.14</v>
      </c>
      <c r="P148" s="368" t="inlineStr">
        <is>
          <t>Добавлено по текущей ВОР: 220 1 м2 поверхности; шифр 6.70-140-1. Цена по ТСН-2001 Доп.82, индексы 217/82 (сентябрь 2025).</t>
        </is>
      </c>
      <c r="Q148" s="70" t="s">
        <v>336</v>
      </c>
      <c r="R148" s="70" t="inlineStr">
        <is>
          <t>ВОР 02-01-01_доб, строка 36; 23/085-И-ВР.АР, лист 1</t>
        </is>
      </c>
    </row>
    <row r="149" spans="1:18" ht="102">
      <c r="A149" s="5">
        <f t="shared" si="16"/>
        <v>109</v>
      </c>
      <c r="B149" s="24">
        <v>24</v>
      </c>
      <c r="C149" s="24"/>
      <c r="D149" s="265" t="s">
        <v>386</v>
      </c>
      <c r="E149" s="265"/>
      <c r="F149" s="266" t="s">
        <v>368</v>
      </c>
      <c r="G149" s="267" t="s">
        <v>230</v>
      </c>
      <c r="H149" s="267"/>
      <c r="I149" s="270">
        <v>264.68</v>
      </c>
      <c r="J149" s="40">
        <f t="shared" si="8"/>
        <v>264.68</v>
      </c>
      <c r="K149" s="25"/>
      <c r="L149" s="290">
        <v>282006.71</v>
      </c>
      <c r="M149" s="25"/>
      <c r="N149" s="290">
        <f t="shared" si="14"/>
        <v>282006.71</v>
      </c>
      <c r="O149" s="15">
        <f t="shared" si="13"/>
        <v>282006.71</v>
      </c>
      <c r="P149" s="368" t="inlineStr">
        <is>
          <t>Добавлено по текущей ВОР: 264,68 1 м2 поверхности; шифр 6.70-140-1. Цена по ТСН-2001 Доп.82, индексы 217/82 (сентябрь 2025).</t>
        </is>
      </c>
      <c r="Q149" s="70" t="s">
        <v>336</v>
      </c>
      <c r="R149" s="70" t="inlineStr">
        <is>
          <t>ВОР 02-01-01_доб, строка 37; 23/085-И-ВР.АР, лист 1</t>
        </is>
      </c>
    </row>
    <row r="150" spans="1:18" ht="114.75">
      <c r="A150" s="5">
        <f t="shared" si="16"/>
        <v>110</v>
      </c>
      <c r="B150" s="24">
        <v>25</v>
      </c>
      <c r="C150" s="24"/>
      <c r="D150" s="265" t="s">
        <v>386</v>
      </c>
      <c r="E150" s="265"/>
      <c r="F150" s="266" t="s">
        <v>369</v>
      </c>
      <c r="G150" s="267" t="s">
        <v>230</v>
      </c>
      <c r="H150" s="267"/>
      <c r="I150" s="270">
        <v>17.71</v>
      </c>
      <c r="J150" s="40">
        <f t="shared" si="8"/>
        <v>17.71</v>
      </c>
      <c r="K150" s="25"/>
      <c r="L150" s="290">
        <v>18869.5</v>
      </c>
      <c r="M150" s="25"/>
      <c r="N150" s="290">
        <f t="shared" si="14"/>
        <v>18869.5</v>
      </c>
      <c r="O150" s="15">
        <f t="shared" ref="O150" si="17">N150-K150</f>
        <v>18869.5</v>
      </c>
      <c r="P150" s="368" t="inlineStr">
        <is>
          <t>Добавлено по текущей ВОР: 17,71 1 м2 поверхности; шифр 6.70-140-1. Цена по ТСН-2001 Доп.82, индексы 217/82 (сентябрь 2025).</t>
        </is>
      </c>
      <c r="Q150" s="70" t="s">
        <v>336</v>
      </c>
      <c r="R150" s="70" t="inlineStr">
        <is>
          <t>ВОР 02-01-01_доб, строка 38; 23/085-И-ВР.АР, лист 2</t>
        </is>
      </c>
    </row>
    <row r="151" spans="1:18" ht="21.75" customHeight="1">
      <c r="A151" s="5"/>
      <c r="B151" s="309" t="s">
        <v>387</v>
      </c>
      <c r="C151" s="310"/>
      <c r="D151" s="310"/>
      <c r="E151" s="310"/>
      <c r="F151" s="310"/>
      <c r="G151" s="264"/>
      <c r="H151" s="264"/>
      <c r="I151" s="264"/>
      <c r="J151" s="40"/>
      <c r="K151" s="25"/>
      <c r="L151" s="290"/>
      <c r="M151" s="25"/>
      <c r="N151" s="290"/>
      <c r="O151" s="15"/>
      <c r="P151" s="71"/>
      <c r="Q151" s="72"/>
      <c r="R151" s="72"/>
    </row>
    <row r="152" spans="1:18" ht="140.25">
      <c r="A152" s="5">
        <v>111</v>
      </c>
      <c r="B152" s="24">
        <v>26</v>
      </c>
      <c r="C152" s="24"/>
      <c r="D152" s="265" t="s">
        <v>419</v>
      </c>
      <c r="E152" s="265"/>
      <c r="F152" s="266" t="s">
        <v>420</v>
      </c>
      <c r="G152" s="267" t="s">
        <v>58</v>
      </c>
      <c r="H152" s="267"/>
      <c r="I152" s="271">
        <v>0.501</v>
      </c>
      <c r="J152" s="40">
        <f t="shared" si="8"/>
        <v>0.501</v>
      </c>
      <c r="K152" s="25"/>
      <c r="L152" s="290">
        <v>80722.41</v>
      </c>
      <c r="M152" s="25"/>
      <c r="N152" s="290">
        <f t="shared" si="14"/>
        <v>80722.41</v>
      </c>
      <c r="O152" s="15">
        <f t="shared" si="13"/>
        <v>80722.41</v>
      </c>
      <c r="P152" s="368" t="inlineStr">
        <is>
          <t>Добавлено по текущей ВОР: 0,501 1 т; шифр 3.70-34-1. Цена по ТСН-2001 Доп.82, индексы 217/82 (сентябрь 2025).</t>
        </is>
      </c>
      <c r="Q152" s="70" t="s">
        <v>336</v>
      </c>
      <c r="R152" s="70" t="inlineStr">
        <is>
          <t>ВОР 02-01-01_доб, строка 40; 23/085-И-ВР.АР, лист 2</t>
        </is>
      </c>
    </row>
    <row r="153" spans="1:18" ht="114.75">
      <c r="A153" s="5">
        <f>A152+1</f>
        <v>112</v>
      </c>
      <c r="B153" s="24">
        <v>27</v>
      </c>
      <c r="C153" s="24"/>
      <c r="D153" s="265" t="s">
        <v>234</v>
      </c>
      <c r="E153" s="265"/>
      <c r="F153" s="266" t="s">
        <v>490</v>
      </c>
      <c r="G153" s="267" t="s">
        <v>235</v>
      </c>
      <c r="H153" s="267"/>
      <c r="I153" s="24">
        <v>12</v>
      </c>
      <c r="J153" s="40">
        <f t="shared" si="8"/>
        <v>12</v>
      </c>
      <c r="K153" s="25"/>
      <c r="L153" s="290">
        <v>12622.2</v>
      </c>
      <c r="M153" s="25"/>
      <c r="N153" s="290">
        <f t="shared" si="14"/>
        <v>12622.2</v>
      </c>
      <c r="O153" s="15">
        <f t="shared" ref="O153" si="18">N153-K153</f>
        <v>12622.2</v>
      </c>
      <c r="P153" s="368" t="inlineStr">
        <is>
          <t>Добавлено по текущей ВОР: 12 1 решетка; шифр 3.20-9-2. Цена по ТСН-2001 Доп.82, индексы 217/82 (сентябрь 2025).</t>
        </is>
      </c>
      <c r="Q153" s="70" t="s">
        <v>336</v>
      </c>
      <c r="R153" s="70" t="inlineStr">
        <is>
          <t>ВОР 02-01-01_доб, строка 41; 23/085-И-ВР.АР, лист 2</t>
        </is>
      </c>
    </row>
    <row r="154" spans="1:18" ht="25.5" customHeight="1">
      <c r="A154" s="5"/>
      <c r="B154" s="309" t="s">
        <v>388</v>
      </c>
      <c r="C154" s="310"/>
      <c r="D154" s="310"/>
      <c r="E154" s="310"/>
      <c r="F154" s="310"/>
      <c r="G154" s="264"/>
      <c r="H154" s="264"/>
      <c r="I154" s="264"/>
      <c r="J154" s="40"/>
      <c r="K154" s="25"/>
      <c r="L154" s="290"/>
      <c r="M154" s="25"/>
      <c r="N154" s="290"/>
      <c r="O154" s="15"/>
      <c r="P154" s="43"/>
      <c r="Q154" s="70"/>
      <c r="R154" s="70"/>
    </row>
    <row r="155" spans="1:18" ht="102">
      <c r="A155" s="5">
        <v>113</v>
      </c>
      <c r="B155" s="24">
        <v>28</v>
      </c>
      <c r="C155" s="24"/>
      <c r="D155" s="265" t="s">
        <v>462</v>
      </c>
      <c r="E155" s="265"/>
      <c r="F155" s="266" t="s">
        <v>469</v>
      </c>
      <c r="G155" s="267" t="s">
        <v>223</v>
      </c>
      <c r="H155" s="267"/>
      <c r="I155" s="269">
        <v>0.33379999999999999</v>
      </c>
      <c r="J155" s="40">
        <f t="shared" si="8"/>
        <v>0.3338</v>
      </c>
      <c r="K155" s="25"/>
      <c r="L155" s="290">
        <v>20055.3</v>
      </c>
      <c r="M155" s="25"/>
      <c r="N155" s="290">
        <f t="shared" si="14"/>
        <v>20055.3</v>
      </c>
      <c r="O155" s="15">
        <f t="shared" si="13"/>
        <v>20055.3</v>
      </c>
      <c r="P155" s="368" t="inlineStr">
        <is>
          <t>Добавлено по текущей ВОР: 0,3338 100 м2; шифр 6.70-254-3. Цена по ТСН-2001 Доп.82, индексы 217/82 (сентябрь 2025).</t>
        </is>
      </c>
      <c r="Q155" s="70" t="s">
        <v>336</v>
      </c>
      <c r="R155" s="70" t="inlineStr">
        <is>
          <t>ВОР 02-01-01_доб, строка 43; 23/085-И-ВР.АР, лист 2</t>
        </is>
      </c>
    </row>
    <row r="156" spans="1:18" ht="140.25">
      <c r="A156" s="5">
        <f>A155+1</f>
        <v>114</v>
      </c>
      <c r="B156" s="24">
        <v>29</v>
      </c>
      <c r="C156" s="24"/>
      <c r="D156" s="265" t="s">
        <v>389</v>
      </c>
      <c r="E156" s="265"/>
      <c r="F156" s="266" t="s">
        <v>491</v>
      </c>
      <c r="G156" s="267" t="s">
        <v>236</v>
      </c>
      <c r="H156" s="267"/>
      <c r="I156" s="271">
        <v>0.1088</v>
      </c>
      <c r="J156" s="40">
        <f t="shared" si="8"/>
        <v>0.1088</v>
      </c>
      <c r="K156" s="25"/>
      <c r="L156" s="290">
        <v>54569.48</v>
      </c>
      <c r="M156" s="25"/>
      <c r="N156" s="290">
        <f t="shared" si="14"/>
        <v>54569.48</v>
      </c>
      <c r="O156" s="15">
        <f t="shared" ref="O156" si="19">N156-K156</f>
        <v>54569.48</v>
      </c>
      <c r="P156" s="368" t="inlineStr">
        <is>
          <t>Добавлено по текущей ВОР: 0,1088 10 м3 кладки; шифр 6.70-4-5. Цена по ТСН-2001 Доп.82, индексы 217/82 (сентябрь 2025).</t>
        </is>
      </c>
      <c r="Q156" s="70" t="s">
        <v>336</v>
      </c>
      <c r="R156" s="70" t="inlineStr">
        <is>
          <t>ВОР 02-01-01_доб, строка 44; 23/085-И-ВР.АР, лист 2</t>
        </is>
      </c>
    </row>
    <row r="157" spans="1:18" ht="25.5" customHeight="1">
      <c r="A157" s="5"/>
      <c r="B157" s="309" t="s">
        <v>421</v>
      </c>
      <c r="C157" s="310"/>
      <c r="D157" s="310"/>
      <c r="E157" s="310"/>
      <c r="F157" s="310"/>
      <c r="G157" s="274"/>
      <c r="H157" s="274"/>
      <c r="I157" s="274"/>
      <c r="J157" s="40"/>
      <c r="K157" s="25"/>
      <c r="L157" s="290"/>
      <c r="M157" s="25"/>
      <c r="N157" s="290"/>
      <c r="O157" s="15"/>
      <c r="P157" s="43"/>
      <c r="Q157" s="70"/>
      <c r="R157" s="70"/>
    </row>
    <row r="158" spans="1:18" ht="24.75" customHeight="1">
      <c r="A158" s="5"/>
      <c r="B158" s="309" t="s">
        <v>390</v>
      </c>
      <c r="C158" s="310"/>
      <c r="D158" s="310"/>
      <c r="E158" s="310"/>
      <c r="F158" s="310"/>
      <c r="G158" s="264"/>
      <c r="H158" s="264"/>
      <c r="I158" s="264"/>
      <c r="J158" s="40"/>
      <c r="K158" s="25"/>
      <c r="L158" s="290"/>
      <c r="M158" s="25"/>
      <c r="N158" s="290"/>
      <c r="O158" s="15"/>
      <c r="P158" s="43"/>
      <c r="Q158" s="70"/>
      <c r="R158" s="70"/>
    </row>
    <row r="159" spans="1:18">
      <c r="A159" s="5">
        <v>115</v>
      </c>
      <c r="B159" s="24">
        <v>30</v>
      </c>
      <c r="C159" s="24"/>
      <c r="D159" s="265" t="s">
        <v>470</v>
      </c>
      <c r="E159" s="265"/>
      <c r="F159" s="266" t="s">
        <v>492</v>
      </c>
      <c r="G159" s="267" t="s">
        <v>240</v>
      </c>
      <c r="H159" s="267"/>
      <c r="I159" s="270">
        <v>6.34</v>
      </c>
      <c r="J159" s="40">
        <f t="shared" si="8"/>
        <v>6.34</v>
      </c>
      <c r="K159" s="25"/>
      <c r="L159" s="290">
        <v>2313937.96</v>
      </c>
      <c r="M159" s="25"/>
      <c r="N159" s="290">
        <f t="shared" si="14"/>
        <v>2313937.96</v>
      </c>
      <c r="O159" s="15">
        <f t="shared" si="13"/>
        <v>2313937.96</v>
      </c>
      <c r="P159" s="368" t="inlineStr">
        <is>
          <t>Добавлено по текущей ВОР: 6,34 100 м2 перегородки за вычетом проемов; шифр 3.70-117-6. Лента уплотнительная, профили ПН/ПС, усиленный П-профиль ТСН 1.7-4-49 и уголки крепления дверных стоек — по норме 3.70-117-6 (Доп.82). Цена по ТСН-2001 Доп.82, индексы 217/82 (сентябрь 2025).</t>
        </is>
      </c>
      <c r="Q159" s="70" t="s">
        <v>336</v>
      </c>
      <c r="R159" s="70" t="inlineStr">
        <is>
          <t>ВОР 02-01-01_доб, строка 47; 23/085-И-ВР.АР, лист 2</t>
        </is>
      </c>
    </row>
    <row r="160" spans="1:18" ht="85">
      <c r="A160" s="5">
        <f t="shared" ref="A160:A164" si="20">A159+1</f>
        <v>116</v>
      </c>
      <c r="B160" s="24">
        <v>31</v>
      </c>
      <c r="C160" s="24"/>
      <c r="D160" s="265" t="s">
        <v>517</v>
      </c>
      <c r="E160" s="265"/>
      <c r="F160" s="266" t="s">
        <v>241</v>
      </c>
      <c r="G160" s="267" t="s">
        <v>154</v>
      </c>
      <c r="H160" s="267"/>
      <c r="I160" s="270">
        <v>1318.72</v>
      </c>
      <c r="J160" s="40">
        <f t="shared" si="8"/>
        <v>1318.72</v>
      </c>
      <c r="K160" s="25"/>
      <c r="L160" s="290">
        <v>3982264.32</v>
      </c>
      <c r="M160" s="25"/>
      <c r="N160" s="290">
        <f t="shared" si="14"/>
        <v>3982264.32</v>
      </c>
      <c r="O160" s="15">
        <f t="shared" si="13"/>
        <v>3982264.32</v>
      </c>
      <c r="P160" s="368" t="inlineStr">
        <is>
          <t>Добавлено по текущей ВОР: 1318,72 м2; шифр 23.20.12.190, п.24. Листы КНАУФ-Файерборд 12,5 мм — по расходу нормы 3.70-117-6: 208 м² на 100 м² перегородки, 1 318,72 м² (в исходной смете 226 м² на 100 м²). Цена по конъюнктурному анализу исходной сметы (КА к ЛСР 02-01-01, п.24: ООО "ВинПроф" (ИНН 7104073207), прайс-лист от 29.04.2026, Прайс-листы с. 163-164,190-191,192-193); 3696,54 руб./м2 с НДС (НДС 22 %, ЗСР 2 %, ×0,9771 — приведение к IX.2025 по ТСН-2001.12 п.3.4.10, распоряжения ДЭПиР ДПР-Р-31/25, ДПР-Р-20/26): 3 696,54 ÷ 1,22 × 1,02 × 0,9771 = 3 019,78; база 3 019,78 ÷ 10,18 = 296,64; текущая 296,64 × 10,18 = 3 019,80 руб.</t>
        </is>
      </c>
      <c r="Q160" s="70" t="s">
        <v>336</v>
      </c>
      <c r="R160" s="70" t="inlineStr">
        <is>
          <t>ВОР 02-01-01_доб, строка 48; 23/085-И-ВР.АР, лист 2</t>
        </is>
      </c>
    </row>
    <row r="161" spans="1:18" ht="242.25">
      <c r="A161" s="5">
        <f t="shared" si="20"/>
        <v>117</v>
      </c>
      <c r="B161" s="24">
        <v>32</v>
      </c>
      <c r="C161" s="24"/>
      <c r="D161" s="265" t="s">
        <v>422</v>
      </c>
      <c r="E161" s="265"/>
      <c r="F161" s="266" t="s">
        <v>493</v>
      </c>
      <c r="G161" s="267" t="s">
        <v>243</v>
      </c>
      <c r="H161" s="267"/>
      <c r="I161" s="269">
        <v>1.9793000000000001</v>
      </c>
      <c r="J161" s="40">
        <f t="shared" si="8"/>
        <v>1.9793</v>
      </c>
      <c r="K161" s="25"/>
      <c r="L161" s="290">
        <v>938826.47</v>
      </c>
      <c r="M161" s="25"/>
      <c r="N161" s="290">
        <f t="shared" si="14"/>
        <v>938826.47</v>
      </c>
      <c r="O161" s="15">
        <f t="shared" si="13"/>
        <v>938826.47</v>
      </c>
      <c r="P161" s="368" t="inlineStr">
        <is>
          <t>Добавлено по текущей ВОР: 1,9793 100 м2 перегородок (за вычетом проемов); шифр 3.70-9-3. Раствор кладки — цементный М75 (1.3-2-4) по АР1: условные обозначения на планах л.9–12 и АР1-ТЧ стр. 9 (кирпичные перегородки на цементно-песчаном растворе марки М75). Цена по ТСН-2001 Доп.82, индексы 217/82 (сентябрь 2025).</t>
        </is>
      </c>
      <c r="Q161" s="70" t="s">
        <v>336</v>
      </c>
      <c r="R161" s="70" t="inlineStr">
        <is>
          <t>ВОР 02-01-01_доб, строка 49; 23/085-И-ВР.АР, лист 2</t>
        </is>
      </c>
    </row>
    <row r="162" spans="1:18">
      <c r="A162" s="5">
        <f t="shared" si="20"/>
        <v>118</v>
      </c>
      <c r="B162" s="24">
        <v>33</v>
      </c>
      <c r="C162" s="24"/>
      <c r="D162" s="265" t="s">
        <v>423</v>
      </c>
      <c r="E162" s="265"/>
      <c r="F162" s="266" t="s">
        <v>494</v>
      </c>
      <c r="G162" s="267" t="s">
        <v>221</v>
      </c>
      <c r="H162" s="267"/>
      <c r="I162" s="268">
        <v>4.0999999999999996</v>
      </c>
      <c r="J162" s="40">
        <f t="shared" si="8"/>
        <v>4.1</v>
      </c>
      <c r="K162" s="25"/>
      <c r="L162" s="290">
        <v>77499.42</v>
      </c>
      <c r="M162" s="25"/>
      <c r="N162" s="290">
        <f t="shared" si="14"/>
        <v>77499.42</v>
      </c>
      <c r="O162" s="15">
        <f t="shared" si="13"/>
        <v>77499.42</v>
      </c>
      <c r="P162" s="368" t="inlineStr">
        <is>
          <t>Добавлено по текущей ВОР: 4,1 1 м3 кладки; шифр 3.70-8-1. Раствор кладки — цементный М75 (1.3-2-4) по АР1: условные обозначения на планах л.9–12 и АР1-ТЧ стр. 9 (кирпичные перегородки на цементно-песчаном растворе марки М75). Цена по ТСН-2001 Доп.82, индексы 217/82 (сентябрь 2025).</t>
        </is>
      </c>
      <c r="Q162" s="70" t="s">
        <v>336</v>
      </c>
      <c r="R162" s="70" t="inlineStr">
        <is>
          <t>ВОР 02-01-01_доб, строка 50; 23/085-И-ВР.АР, лист 2</t>
        </is>
      </c>
    </row>
    <row r="163" spans="1:18" ht="114.75">
      <c r="A163" s="5">
        <f t="shared" si="20"/>
        <v>119</v>
      </c>
      <c r="B163" s="24">
        <v>34</v>
      </c>
      <c r="C163" s="24"/>
      <c r="D163" s="265" t="s">
        <v>424</v>
      </c>
      <c r="E163" s="265"/>
      <c r="F163" s="266" t="s">
        <v>495</v>
      </c>
      <c r="G163" s="267" t="s">
        <v>246</v>
      </c>
      <c r="H163" s="267"/>
      <c r="I163" s="272">
        <v>1.0659999999999999E-2</v>
      </c>
      <c r="J163" s="40">
        <f t="shared" si="8"/>
        <v>0.01066</v>
      </c>
      <c r="K163" s="25"/>
      <c r="L163" s="290">
        <v>1822.83</v>
      </c>
      <c r="M163" s="25"/>
      <c r="N163" s="290">
        <f t="shared" si="14"/>
        <v>1822.83</v>
      </c>
      <c r="O163" s="15">
        <f t="shared" si="13"/>
        <v>1822.83</v>
      </c>
      <c r="P163" s="368" t="inlineStr">
        <is>
          <t>Добавлено по текущей ВОР: 0,01066 1 т металлических изделий; шифр 3.70-13-1. Цена по ТСН-2001 Доп.82, индексы 217/82 (сентябрь 2025).</t>
        </is>
      </c>
      <c r="Q163" s="70" t="s">
        <v>336</v>
      </c>
      <c r="R163" s="70" t="inlineStr">
        <is>
          <t>ВОР 02-01-01_доб, строка 51; 23/085-И-ВР.АР, лист 2</t>
        </is>
      </c>
    </row>
    <row r="164" spans="1:18" ht="140.25">
      <c r="A164" s="5">
        <f t="shared" si="20"/>
        <v>120</v>
      </c>
      <c r="B164" s="24">
        <v>35</v>
      </c>
      <c r="C164" s="24"/>
      <c r="D164" s="265" t="s">
        <v>391</v>
      </c>
      <c r="E164" s="265"/>
      <c r="F164" s="266" t="s">
        <v>370</v>
      </c>
      <c r="G164" s="267" t="s">
        <v>309</v>
      </c>
      <c r="H164" s="267"/>
      <c r="I164" s="269">
        <v>6.1999999999999998E-3</v>
      </c>
      <c r="J164" s="40">
        <f t="shared" si="8"/>
        <v>0.0062</v>
      </c>
      <c r="K164" s="25"/>
      <c r="L164" s="290">
        <v>14132.84</v>
      </c>
      <c r="M164" s="25"/>
      <c r="N164" s="290">
        <f t="shared" si="14"/>
        <v>14132.84</v>
      </c>
      <c r="O164" s="15">
        <f t="shared" ref="O164" si="21">N164-K164</f>
        <v>14132.84</v>
      </c>
      <c r="P164" s="368" t="inlineStr">
        <is>
          <t>Добавлено по текущей ВОР: 0,0062 100 м3 кладки; шифр 6.70-13-1. Раствор кладки — цементный М75 (1.3-2-4), как в норме Доп.82. Цена по ТСН-2001 Доп.82, индексы 217/82 (сентябрь 2025).</t>
        </is>
      </c>
      <c r="Q164" s="70" t="s">
        <v>336</v>
      </c>
      <c r="R164" s="70" t="inlineStr">
        <is>
          <t>ВОР 02-01-01_доб, строка 52; 23/085-И-ВР.АР, лист 2</t>
        </is>
      </c>
    </row>
    <row r="165" spans="1:18" ht="25.5" customHeight="1">
      <c r="A165" s="5"/>
      <c r="B165" s="309" t="s">
        <v>117</v>
      </c>
      <c r="C165" s="310"/>
      <c r="D165" s="310"/>
      <c r="E165" s="310"/>
      <c r="F165" s="310"/>
      <c r="G165" s="264"/>
      <c r="H165" s="264"/>
      <c r="I165" s="264"/>
      <c r="J165" s="40"/>
      <c r="K165" s="25"/>
      <c r="L165" s="290"/>
      <c r="M165" s="25"/>
      <c r="N165" s="290"/>
      <c r="O165" s="15"/>
      <c r="P165" s="43"/>
      <c r="Q165" s="70"/>
      <c r="R165" s="70"/>
    </row>
    <row r="166" spans="1:18" ht="178.5">
      <c r="A166" s="5">
        <v>121</v>
      </c>
      <c r="B166" s="24">
        <v>36</v>
      </c>
      <c r="C166" s="24"/>
      <c r="D166" s="265" t="inlineStr">
        <is>
          <t>3.70-113-1</t>
        </is>
      </c>
      <c r="E166" s="265"/>
      <c r="F166" s="266" t="inlineStr">
        <is>
          <t>Установка в жилых и общественных зданиях оконных блоков из ПВХ-профилей, глухие, площадь проема до 2 м2</t>
        </is>
      </c>
      <c r="G166" s="267" t="s">
        <v>259</v>
      </c>
      <c r="H166" s="267"/>
      <c r="I166" s="269">
        <v>0.1855</v>
      </c>
      <c r="J166" s="40">
        <f t="shared" si="8"/>
        <v>0.1855</v>
      </c>
      <c r="K166" s="25"/>
      <c r="L166" s="290">
        <v>95566.47</v>
      </c>
      <c r="M166" s="25"/>
      <c r="N166" s="290">
        <f t="shared" si="14"/>
        <v>95566.47</v>
      </c>
      <c r="O166" s="15">
        <f t="shared" si="13"/>
        <v>95566.47</v>
      </c>
      <c r="P166" s="368" t="inlineStr">
        <is>
          <t>Добавлено по текущей ВОР: 0,1855 100 м2 проемов; шифр 3.70-113-1. Внутренние оконные блоки ПВХ в перегородках из ГКЛ (АР1-ТЧ л.3) — норма 3.70-113-1 вместо деревянных спаренных 3.70-74-9. Цена по ТСН-2001 Доп.82, индексы 217/82 (сентябрь 2025).</t>
        </is>
      </c>
      <c r="Q166" s="70" t="s">
        <v>336</v>
      </c>
      <c r="R166" s="70" t="inlineStr">
        <is>
          <t>ВОР 02-01-01_доб, строка 54; 23/085-И-ВР.АР, лист 2</t>
        </is>
      </c>
    </row>
    <row r="167" spans="1:18" ht="75">
      <c r="A167" s="5">
        <f t="shared" ref="A167:A198" si="22">A166+1</f>
        <v>122</v>
      </c>
      <c r="B167" s="24">
        <v>37</v>
      </c>
      <c r="C167" s="24"/>
      <c r="D167" s="265" t="s">
        <v>518</v>
      </c>
      <c r="E167" s="265"/>
      <c r="F167" s="266" t="s">
        <v>253</v>
      </c>
      <c r="G167" s="267" t="s">
        <v>425</v>
      </c>
      <c r="H167" s="267"/>
      <c r="I167" s="24">
        <v>6</v>
      </c>
      <c r="J167" s="40">
        <f t="shared" si="8"/>
        <v>6</v>
      </c>
      <c r="K167" s="42"/>
      <c r="L167" s="290">
        <v>34310.47</v>
      </c>
      <c r="M167" s="25"/>
      <c r="N167" s="290">
        <f t="shared" si="14"/>
        <v>34310.47</v>
      </c>
      <c r="O167" s="15">
        <f t="shared" si="13"/>
        <v>34310.47</v>
      </c>
      <c r="P167" s="368" t="inlineStr">
        <is>
          <t>Добавлено по текущей ВОР: 6 шт.; шифр 22.23.14.120, п.48. Цена по конъюнктурному анализу исходной сметы (КА к ЛСР 02-01-01, п.48: ООО "Снабтехмет-Москва" (ИНН 7720482329), прайс-лист от 29.04.2026, Прайс-листы с. 190-191,192-193,194-195); 7000 руб./шт с НДС (НДС 22 %, ЗСР 2 %, ×0,9771 — приведение к IX.2025 по ТСН-2001.12 п.3.4.10, распоряжения ДЭПиР ДПР-Р-31/25, ДПР-Р-20/26): 7 000,00 ÷ 1,22 × 1,02 × 0,9771 = 5 718,44; база 5 718,44 ÷ 10,18 = 561,73; текущая 561,73 × 10,18 = 5 718,41 руб.</t>
        </is>
      </c>
      <c r="Q167" s="70" t="s">
        <v>336</v>
      </c>
      <c r="R167" s="70" t="inlineStr">
        <is>
          <t>ВОР 02-01-01_доб, строка 55; 23/085-И-ВР.АР, лист 2</t>
        </is>
      </c>
    </row>
    <row r="168" spans="1:18" ht="75">
      <c r="A168" s="5">
        <f t="shared" si="22"/>
        <v>123</v>
      </c>
      <c r="B168" s="24">
        <v>38</v>
      </c>
      <c r="C168" s="24"/>
      <c r="D168" s="265" t="s">
        <v>519</v>
      </c>
      <c r="E168" s="265"/>
      <c r="F168" s="266" t="s">
        <v>254</v>
      </c>
      <c r="G168" s="267" t="s">
        <v>425</v>
      </c>
      <c r="H168" s="267"/>
      <c r="I168" s="24">
        <v>6</v>
      </c>
      <c r="J168" s="40">
        <f t="shared" si="8"/>
        <v>6</v>
      </c>
      <c r="K168" s="41"/>
      <c r="L168" s="290">
        <v>17155.54</v>
      </c>
      <c r="M168" s="25"/>
      <c r="N168" s="290">
        <f t="shared" si="14"/>
        <v>17155.54</v>
      </c>
      <c r="O168" s="15">
        <f t="shared" si="13"/>
        <v>17155.54</v>
      </c>
      <c r="P168" s="368" t="inlineStr">
        <is>
          <t>Добавлено по текущей ВОР: 6 шт.; шифр 22.23.14.120, п.49. Цена по конъюнктурному анализу исходной сметы (КА к ЛСР 02-01-01, п.49: ООО "Снабтехмет-Москва" (ИНН 7720482329), прайс-лист от 29.04.2026, Прайс-листы с. 190-191,192-193,194-195); 3500 руб./шт с НДС (НДС 22 %, ЗСР 2 %, ×0,9771 — приведение к IX.2025 по ТСН-2001.12 п.3.4.10, распоряжения ДЭПиР ДПР-Р-31/25, ДПР-Р-20/26): 3 500,00 ÷ 1,22 × 1,02 × 0,9771 = 2 859,22; база 2 859,22 ÷ 10,18 = 280,87; текущая 280,87 × 10,18 = 2 859,26 руб.</t>
        </is>
      </c>
      <c r="Q168" s="70" t="s">
        <v>336</v>
      </c>
      <c r="R168" s="70" t="inlineStr">
        <is>
          <t>ВОР 02-01-01_доб, строка 56; 23/085-И-ВР.АР, лист 2</t>
        </is>
      </c>
    </row>
    <row r="169" spans="1:18" ht="75">
      <c r="A169" s="5">
        <f t="shared" si="22"/>
        <v>124</v>
      </c>
      <c r="B169" s="24">
        <v>39</v>
      </c>
      <c r="C169" s="24"/>
      <c r="D169" s="265" t="s">
        <v>520</v>
      </c>
      <c r="E169" s="265"/>
      <c r="F169" s="266" t="s">
        <v>255</v>
      </c>
      <c r="G169" s="267" t="s">
        <v>425</v>
      </c>
      <c r="H169" s="267"/>
      <c r="I169" s="24">
        <v>6</v>
      </c>
      <c r="J169" s="40">
        <f t="shared" si="8"/>
        <v>6</v>
      </c>
      <c r="K169" s="41"/>
      <c r="L169" s="290">
        <v>18135.87</v>
      </c>
      <c r="M169" s="25"/>
      <c r="N169" s="290">
        <f t="shared" si="14"/>
        <v>18135.87</v>
      </c>
      <c r="O169" s="15">
        <f t="shared" si="13"/>
        <v>18135.87</v>
      </c>
      <c r="P169" s="368" t="inlineStr">
        <is>
          <t>Добавлено по текущей ВОР: 6 шт.; шифр 22.23.14.120, п.50. Цена по конъюнктурному анализу исходной сметы (КА к ЛСР 02-01-01, п.50: ООО "Снабтехмет-Москва" (ИНН 7720482329), прайс-лист от 29.04.2026, Прайс-листы с. 190-191,192-193,194-195); 3700 руб./шт с НДС (НДС 22 %, ЗСР 2 %, ×0,9771 — приведение к IX.2025 по ТСН-2001.12 п.3.4.10, распоряжения ДЭПиР ДПР-Р-31/25, ДПР-Р-20/26): 3 700,00 ÷ 1,22 × 1,02 × 0,9771 = 3 022,60; база 3 022,60 ÷ 10,18 = 296,92; текущая 296,92 × 10,18 = 3 022,65 руб.</t>
        </is>
      </c>
      <c r="Q169" s="70" t="s">
        <v>336</v>
      </c>
      <c r="R169" s="70" t="inlineStr">
        <is>
          <t>ВОР 02-01-01_доб, строка 57; 23/085-И-ВР.АР, лист 2</t>
        </is>
      </c>
    </row>
    <row r="170" spans="1:18" ht="75">
      <c r="A170" s="5">
        <f t="shared" si="22"/>
        <v>125</v>
      </c>
      <c r="B170" s="24">
        <v>40</v>
      </c>
      <c r="C170" s="24"/>
      <c r="D170" s="265" t="s">
        <v>521</v>
      </c>
      <c r="E170" s="265"/>
      <c r="F170" s="266" t="s">
        <v>256</v>
      </c>
      <c r="G170" s="267" t="s">
        <v>425</v>
      </c>
      <c r="H170" s="267"/>
      <c r="I170" s="24">
        <v>4</v>
      </c>
      <c r="J170" s="40">
        <f t="shared" si="8"/>
        <v>4</v>
      </c>
      <c r="K170" s="41"/>
      <c r="L170" s="290">
        <v>24180.76</v>
      </c>
      <c r="M170" s="25"/>
      <c r="N170" s="290">
        <f t="shared" si="14"/>
        <v>24180.76</v>
      </c>
      <c r="O170" s="15">
        <f t="shared" si="13"/>
        <v>24180.76</v>
      </c>
      <c r="P170" s="368" t="inlineStr">
        <is>
          <t>Добавлено по текущей ВОР: 4 шт.; шифр 22.23.14.120, п.52. Цена по конъюнктурному анализу исходной сметы (КА к ЛСР 02-01-01, п.52: ООО "Снабтехмет-Москва" (ИНН 7720482329), прайс-лист от 30.04.2026, Прайс-листы с. 190-191,192-193,194-195); 7400 руб./шт с НДС (НДС 22 %, ЗСР 2 %, ×0,9771 — приведение к IX.2025 по ТСН-2001.12 п.3.4.10, распоряжения ДЭПиР ДПР-Р-31/25, ДПР-Р-20/26): 7 400,00 ÷ 1,22 × 1,02 × 0,9771 = 6 045,21; база 6 045,21 ÷ 10,18 = 593,83; текущая 593,83 × 10,18 = 6 045,19 руб.</t>
        </is>
      </c>
      <c r="Q170" s="70" t="s">
        <v>336</v>
      </c>
      <c r="R170" s="70" t="inlineStr">
        <is>
          <t>ВОР 02-01-01_доб, строка 58; 23/085-И-ВР.АР, лист 2</t>
        </is>
      </c>
    </row>
    <row r="171" spans="1:18" ht="85">
      <c r="A171" s="5">
        <f t="shared" si="22"/>
        <v>126</v>
      </c>
      <c r="B171" s="24">
        <v>41</v>
      </c>
      <c r="C171" s="24"/>
      <c r="D171" s="265" t="s">
        <v>426</v>
      </c>
      <c r="E171" s="265"/>
      <c r="F171" s="266" t="s">
        <v>427</v>
      </c>
      <c r="G171" s="267" t="s">
        <v>259</v>
      </c>
      <c r="H171" s="267"/>
      <c r="I171" s="272">
        <v>0.69194999999999995</v>
      </c>
      <c r="J171" s="40">
        <f t="shared" si="8"/>
        <v>0.69195</v>
      </c>
      <c r="K171" s="41"/>
      <c r="L171" s="290">
        <v>179978.7</v>
      </c>
      <c r="M171" s="25"/>
      <c r="N171" s="290">
        <f t="shared" si="14"/>
        <v>179978.7</v>
      </c>
      <c r="O171" s="15">
        <f t="shared" si="13"/>
        <v>179978.7</v>
      </c>
      <c r="P171" s="368" t="inlineStr">
        <is>
          <t>Добавлено по текущей ВОР: 0,69195 100 м2 проемов; шифр 3.70-82-1. Цена по ТСН-2001 Доп.82, индексы 217/82 (сентябрь 2025).</t>
        </is>
      </c>
      <c r="Q171" s="70" t="s">
        <v>336</v>
      </c>
      <c r="R171" s="70" t="inlineStr">
        <is>
          <t>ВОР 02-01-01_доб, строка 59; 23/085-И-ВР.АР, лист 2</t>
        </is>
      </c>
    </row>
    <row r="172" spans="1:18" ht="89.25">
      <c r="A172" s="5">
        <f t="shared" si="22"/>
        <v>127</v>
      </c>
      <c r="B172" s="24">
        <v>42</v>
      </c>
      <c r="C172" s="24"/>
      <c r="D172" s="265" t="s">
        <v>522</v>
      </c>
      <c r="E172" s="265"/>
      <c r="F172" s="266" t="s">
        <v>345</v>
      </c>
      <c r="G172" s="267" t="s">
        <v>342</v>
      </c>
      <c r="H172" s="267"/>
      <c r="I172" s="24">
        <v>1</v>
      </c>
      <c r="J172" s="40">
        <f t="shared" si="8"/>
        <v>1</v>
      </c>
      <c r="K172" s="41"/>
      <c r="L172" s="290">
        <v>17563.76</v>
      </c>
      <c r="M172" s="25"/>
      <c r="N172" s="290">
        <f t="shared" si="14"/>
        <v>17563.76</v>
      </c>
      <c r="O172" s="15">
        <f t="shared" si="13"/>
        <v>17563.76</v>
      </c>
      <c r="P172" s="368" t="inlineStr">
        <is>
          <t>Добавлено по текущей ВОР: 1 шт.; шифр 16.23.11.130, п.1. Цена по конъюнктурному анализу исходной сметы (КА к ЛСР 02-01-01, п.1: ООО «Двери Орбита» (ИНН 7729464772), прайс-лист от 13.04.2026, Прайс-листы с. 19,75-77,78-80); 21500 руб./шт с НДС (НДС 22 %, ЗСР 2 %, ×0,9771 — приведение к IX.2025 по ТСН-2001.12 п.3.4.10, распоряжения ДЭПиР ДПР-Р-31/25, ДПР-Р-20/26): 21 500,00 ÷ 1,22 × 1,02 × 0,9771 = 17 563,77; база 17 563,77 ÷ 10,18 = 1 725,32; текущая 1 725,32 × 10,18 = 17 563,76 руб.</t>
        </is>
      </c>
      <c r="Q172" s="70" t="s">
        <v>336</v>
      </c>
      <c r="R172" s="70" t="inlineStr">
        <is>
          <t>ВОР 02-01-01_доб, строка 60; 23/085-И-ВР.АР, лист 3</t>
        </is>
      </c>
    </row>
    <row r="173" spans="1:18" ht="89.25">
      <c r="A173" s="5">
        <f t="shared" si="22"/>
        <v>128</v>
      </c>
      <c r="B173" s="24">
        <v>43</v>
      </c>
      <c r="C173" s="24"/>
      <c r="D173" s="265" t="s">
        <v>522</v>
      </c>
      <c r="E173" s="265"/>
      <c r="F173" s="266" t="s">
        <v>345</v>
      </c>
      <c r="G173" s="267" t="s">
        <v>342</v>
      </c>
      <c r="H173" s="267"/>
      <c r="I173" s="24">
        <v>7</v>
      </c>
      <c r="J173" s="40">
        <f t="shared" si="8"/>
        <v>7</v>
      </c>
      <c r="K173" s="41"/>
      <c r="L173" s="290">
        <v>122946.3</v>
      </c>
      <c r="M173" s="25"/>
      <c r="N173" s="290">
        <f t="shared" si="14"/>
        <v>122946.3</v>
      </c>
      <c r="O173" s="15">
        <f t="shared" si="13"/>
        <v>122946.3</v>
      </c>
      <c r="P173" s="368" t="inlineStr">
        <is>
          <t>Добавлено по текущей ВОР: 7 шт.; шифр 16.23.11.130, п.1. Цена по конъюнктурному анализу исходной сметы (КА к ЛСР 02-01-01, п.1: ООО «Двери Орбита» (ИНН 7729464772), прайс-лист от 13.04.2026, Прайс-листы с. 19,75-77,78-80); 21500 руб./шт с НДС (НДС 22 %, ЗСР 2 %, ×0,9771 — приведение к IX.2025 по ТСН-2001.12 п.3.4.10, распоряжения ДЭПиР ДПР-Р-31/25, ДПР-Р-20/26): 21 500,00 ÷ 1,22 × 1,02 × 0,9771 = 17 563,77; база 17 563,77 ÷ 10,18 = 1 725,32; текущая 1 725,32 × 10,18 = 17 563,76 руб.</t>
        </is>
      </c>
      <c r="Q173" s="70" t="s">
        <v>336</v>
      </c>
      <c r="R173" s="70" t="inlineStr">
        <is>
          <t>ВОР 02-01-01_доб, строка 61; 23/085-И-ВР.АР, лист 3</t>
        </is>
      </c>
    </row>
    <row r="174" spans="1:18" ht="89.25">
      <c r="A174" s="5">
        <f t="shared" si="22"/>
        <v>129</v>
      </c>
      <c r="B174" s="24">
        <v>44</v>
      </c>
      <c r="C174" s="24"/>
      <c r="D174" s="265" t="s">
        <v>523</v>
      </c>
      <c r="E174" s="265"/>
      <c r="F174" s="266" t="s">
        <v>550</v>
      </c>
      <c r="G174" s="267" t="s">
        <v>425</v>
      </c>
      <c r="H174" s="267"/>
      <c r="I174" s="24">
        <v>3</v>
      </c>
      <c r="J174" s="40">
        <f t="shared" si="8"/>
        <v>3</v>
      </c>
      <c r="K174" s="41"/>
      <c r="L174" s="290">
        <v>52691.27</v>
      </c>
      <c r="M174" s="25"/>
      <c r="N174" s="290">
        <f t="shared" si="14"/>
        <v>52691.27</v>
      </c>
      <c r="O174" s="15">
        <f t="shared" si="13"/>
        <v>52691.27</v>
      </c>
      <c r="P174" s="368" t="inlineStr">
        <is>
          <t>Добавлено по текущей ВОР: 3 шт.; шифр 16.23.11.130, п.3. Цена по конъюнктурному анализу исходной сметы (КА к ЛСР 02-01-01, п.3: ООО «Двери Орбита» (ИНН 7729464772), прайс-лист от 13.04.2026, стр. 28-33); 21500 руб./шт с НДС (НДС 22 %, ЗСР 2 %, ×0,9771 — приведение к IX.2025 по ТСН-2001.12 п.3.4.10, распоряжения ДЭПиР ДПР-Р-31/25, ДПР-Р-20/26): 21 500,00 ÷ 1,22 × 1,02 × 0,9771 = 17 563,77; база 17 563,77 ÷ 10,18 = 1 725,32; текущая 1 725,32 × 10,18 = 17 563,76 руб.</t>
        </is>
      </c>
      <c r="Q174" s="70" t="s">
        <v>336</v>
      </c>
      <c r="R174" s="70" t="inlineStr">
        <is>
          <t>ВОР 02-01-01_доб, строка 62; 23/085-И-ВР.АР, лист 3</t>
        </is>
      </c>
    </row>
    <row r="175" spans="1:18" ht="89.25">
      <c r="A175" s="5">
        <f t="shared" si="22"/>
        <v>130</v>
      </c>
      <c r="B175" s="24">
        <v>45</v>
      </c>
      <c r="C175" s="24"/>
      <c r="D175" s="265" t="s">
        <v>523</v>
      </c>
      <c r="E175" s="265"/>
      <c r="F175" s="266" t="s">
        <v>550</v>
      </c>
      <c r="G175" s="267" t="s">
        <v>425</v>
      </c>
      <c r="H175" s="267"/>
      <c r="I175" s="24">
        <v>10</v>
      </c>
      <c r="J175" s="40">
        <f t="shared" si="8"/>
        <v>10</v>
      </c>
      <c r="K175" s="41"/>
      <c r="L175" s="290">
        <v>175637.58</v>
      </c>
      <c r="M175" s="25"/>
      <c r="N175" s="290">
        <f t="shared" si="14"/>
        <v>175637.58</v>
      </c>
      <c r="O175" s="15">
        <f t="shared" si="13"/>
        <v>175637.58</v>
      </c>
      <c r="P175" s="368" t="inlineStr">
        <is>
          <t>Добавлено по текущей ВОР: 10 шт.; шифр 16.23.11.130, п.3. Цена по конъюнктурному анализу исходной сметы (КА к ЛСР 02-01-01, п.3: ООО «Двери Орбита» (ИНН 7729464772), прайс-лист от 13.04.2026, стр. 28-33); 21500 руб./шт с НДС (НДС 22 %, ЗСР 2 %, ×0,9771 — приведение к IX.2025 по ТСН-2001.12 п.3.4.10, распоряжения ДЭПиР ДПР-Р-31/25, ДПР-Р-20/26): 21 500,00 ÷ 1,22 × 1,02 × 0,9771 = 17 563,77; база 17 563,77 ÷ 10,18 = 1 725,32; текущая 1 725,32 × 10,18 = 17 563,76 руб.</t>
        </is>
      </c>
      <c r="Q175" s="70" t="s">
        <v>336</v>
      </c>
      <c r="R175" s="70" t="inlineStr">
        <is>
          <t>ВОР 02-01-01_доб, строка 63; 23/085-И-ВР.АР, лист 3</t>
        </is>
      </c>
    </row>
    <row r="176" spans="1:18" ht="89.25">
      <c r="A176" s="5">
        <f t="shared" si="22"/>
        <v>131</v>
      </c>
      <c r="B176" s="24">
        <v>46</v>
      </c>
      <c r="C176" s="24"/>
      <c r="D176" s="265" t="s">
        <v>524</v>
      </c>
      <c r="E176" s="265"/>
      <c r="F176" s="266" t="s">
        <v>346</v>
      </c>
      <c r="G176" s="267" t="s">
        <v>342</v>
      </c>
      <c r="H176" s="267"/>
      <c r="I176" s="24">
        <v>3</v>
      </c>
      <c r="J176" s="40">
        <f t="shared" ref="J176:J232" si="23">H176+I176</f>
        <v>3</v>
      </c>
      <c r="K176" s="41"/>
      <c r="L176" s="290">
        <v>51833.4</v>
      </c>
      <c r="M176" s="25"/>
      <c r="N176" s="290">
        <f t="shared" si="14"/>
        <v>51833.4</v>
      </c>
      <c r="O176" s="15">
        <f t="shared" si="13"/>
        <v>51833.4</v>
      </c>
      <c r="P176" s="368" t="inlineStr">
        <is>
          <t>Добавлено по текущей ВОР: 3 шт.; шифр 16.23.11.130, п.5. Цена по конъюнктурному анализу исходной сметы (КА к ЛСР 02-01-01, п.5: ООО «Двери Орбита» (ИНН 7729464772), прайс-лист от 13.04.2026, стр. 28-33); 21150 руб./шт с НДС (НДС 22 %, ЗСР 2 %, ×0,9771 — приведение к IX.2025 по ТСН-2001.12 п.3.4.10, распоряжения ДЭПиР ДПР-Р-31/25, ДПР-Р-20/26): 21 150,00 ÷ 1,22 × 1,02 × 0,9771 = 17 277,85; база 17 277,85 ÷ 10,18 = 1 697,23; текущая 1 697,23 × 10,18 = 17 277,80 руб.</t>
        </is>
      </c>
      <c r="Q176" s="70" t="s">
        <v>336</v>
      </c>
      <c r="R176" s="70" t="inlineStr">
        <is>
          <t>ВОР 02-01-01_доб, строка 64; 23/085-И-ВР.АР, лист 3</t>
        </is>
      </c>
    </row>
    <row r="177" spans="1:18" ht="102">
      <c r="A177" s="5">
        <f t="shared" si="22"/>
        <v>132</v>
      </c>
      <c r="B177" s="24">
        <v>47</v>
      </c>
      <c r="C177" s="24"/>
      <c r="D177" s="265" t="s">
        <v>525</v>
      </c>
      <c r="E177" s="265"/>
      <c r="F177" s="266" t="s">
        <v>428</v>
      </c>
      <c r="G177" s="267" t="s">
        <v>342</v>
      </c>
      <c r="H177" s="267"/>
      <c r="I177" s="24">
        <v>1</v>
      </c>
      <c r="J177" s="40">
        <f t="shared" si="23"/>
        <v>1</v>
      </c>
      <c r="K177" s="41"/>
      <c r="L177" s="290">
        <v>36307.99</v>
      </c>
      <c r="M177" s="25"/>
      <c r="N177" s="290">
        <f t="shared" si="14"/>
        <v>36307.99</v>
      </c>
      <c r="O177" s="15">
        <f t="shared" si="13"/>
        <v>36307.99</v>
      </c>
      <c r="P177" s="368" t="inlineStr">
        <is>
          <t>Добавлено по текущей ВОР: 1 шт.; шифр 16.23.11.130, п.10. Цена по конъюнктурному анализу исходной сметы (КА к ЛСР 02-01-01, п.10: ООО «Двери Орбита» (ИНН 7729464772), прайс-лист от 13.04.2026, стр. 28-33); 44445 руб./шт с НДС (НДС 22 %, ЗСР 2 %, ×0,9771 — приведение к IX.2025 по ТСН-2001.12 п.3.4.10, распоряжения ДЭПиР ДПР-Р-31/25, ДПР-Р-20/26): 44 445,00 ÷ 1,22 × 1,02 × 0,9771 = 36 307,99; база 36 307,99 ÷ 10,18 = 3 566,60; текущая 3 566,60 × 10,18 = 36 307,99 руб.</t>
        </is>
      </c>
      <c r="Q177" s="70" t="s">
        <v>336</v>
      </c>
      <c r="R177" s="70" t="inlineStr">
        <is>
          <t>ВОР 02-01-01_доб, строка 65; 23/085-И-ВР.АР, лист 3</t>
        </is>
      </c>
    </row>
    <row r="178" spans="1:18">
      <c r="A178" s="5">
        <f t="shared" si="22"/>
        <v>133</v>
      </c>
      <c r="B178" s="24">
        <v>48</v>
      </c>
      <c r="C178" s="24"/>
      <c r="D178" s="265" t="s">
        <v>526</v>
      </c>
      <c r="E178" s="265"/>
      <c r="F178" s="266" t="s">
        <v>347</v>
      </c>
      <c r="G178" s="267" t="s">
        <v>342</v>
      </c>
      <c r="H178" s="267"/>
      <c r="I178" s="24">
        <v>1</v>
      </c>
      <c r="J178" s="40">
        <f t="shared" si="23"/>
        <v>1</v>
      </c>
      <c r="K178" s="41"/>
      <c r="L178" s="290">
        <v>17563.76</v>
      </c>
      <c r="M178" s="25"/>
      <c r="N178" s="290">
        <f t="shared" si="14"/>
        <v>17563.76</v>
      </c>
      <c r="O178" s="15">
        <f t="shared" si="13"/>
        <v>17563.76</v>
      </c>
      <c r="P178" s="368" t="inlineStr">
        <is>
          <t>Добавлено по текущей ВОР: 1 шт.; шифр 16.23.11.130, п.11. Цена по конъюнктурному анализу исходной сметы (КА к ЛСР 02-01-01, п.11: ООО «Двери Орбита» (ИНН 7729464772), прайс-лист от 13.04.2026, стр. 28-33); 21500 руб./шт с НДС (НДС 22 %, ЗСР 2 %, ×0,9771 — приведение к IX.2025 по ТСН-2001.12 п.3.4.10, распоряжения ДЭПиР ДПР-Р-31/25, ДПР-Р-20/26): 21 500,00 ÷ 1,22 × 1,02 × 0,9771 = 17 563,77; база 17 563,77 ÷ 10,18 = 1 725,32; текущая 1 725,32 × 10,18 = 17 563,76 руб.</t>
        </is>
      </c>
      <c r="Q178" s="70" t="s">
        <v>336</v>
      </c>
      <c r="R178" s="70" t="inlineStr">
        <is>
          <t>ВОР 02-01-01_доб, строка 66; 23/085-И-ВР.АР, лист 3</t>
        </is>
      </c>
    </row>
    <row r="179" spans="1:18" ht="102">
      <c r="A179" s="5">
        <f t="shared" si="22"/>
        <v>134</v>
      </c>
      <c r="B179" s="24">
        <v>49</v>
      </c>
      <c r="C179" s="24"/>
      <c r="D179" s="265" t="s">
        <v>527</v>
      </c>
      <c r="E179" s="265"/>
      <c r="F179" s="266" t="s">
        <v>348</v>
      </c>
      <c r="G179" s="267" t="s">
        <v>342</v>
      </c>
      <c r="H179" s="267"/>
      <c r="I179" s="24">
        <v>10</v>
      </c>
      <c r="J179" s="40">
        <f t="shared" si="23"/>
        <v>10</v>
      </c>
      <c r="K179" s="41"/>
      <c r="L179" s="290">
        <v>272197.93</v>
      </c>
      <c r="M179" s="25"/>
      <c r="N179" s="290">
        <f t="shared" si="14"/>
        <v>272197.93</v>
      </c>
      <c r="O179" s="15">
        <f t="shared" si="13"/>
        <v>272197.93</v>
      </c>
      <c r="P179" s="368" t="inlineStr">
        <is>
          <t>Добавлено по текущей ВОР: 10 шт.; шифр 16.23.11.130, п.12. Цена по конъюнктурному анализу исходной сметы (КА к ЛСР 02-01-01, п.12: ООО «Двери Орбита» (ИНН 7729464772), прайс-лист от 13.04.2026, стр. 28-33); 33320 руб./шт с НДС (НДС 22 %, ЗСР 2 %, ×0,9771 — приведение к IX.2025 по ТСН-2001.12 п.3.4.10, распоряжения ДЭПиР ДПР-Р-31/25, ДПР-Р-20/26): 33 320,00 ÷ 1,22 × 1,02 × 0,9771 = 27 219,76; база 27 219,76 ÷ 10,18 = 2 673,85; текущая 2 673,85 × 10,18 = 27 219,79 руб.</t>
        </is>
      </c>
      <c r="Q179" s="70" t="s">
        <v>336</v>
      </c>
      <c r="R179" s="70" t="inlineStr">
        <is>
          <t>ВОР 02-01-01_доб, строка 67; 23/085-И-ВР.АР, лист 3</t>
        </is>
      </c>
    </row>
    <row r="180" spans="1:18" ht="85">
      <c r="A180" s="5">
        <f t="shared" si="22"/>
        <v>135</v>
      </c>
      <c r="B180" s="24">
        <v>50</v>
      </c>
      <c r="C180" s="24"/>
      <c r="D180" s="265" t="s">
        <v>349</v>
      </c>
      <c r="E180" s="265"/>
      <c r="F180" s="266" t="s">
        <v>350</v>
      </c>
      <c r="G180" s="267" t="s">
        <v>259</v>
      </c>
      <c r="H180" s="267"/>
      <c r="I180" s="271">
        <v>6.3E-2</v>
      </c>
      <c r="J180" s="40">
        <f t="shared" si="23"/>
        <v>6.3E-2</v>
      </c>
      <c r="K180" s="41"/>
      <c r="L180" s="290">
        <v>11341.3</v>
      </c>
      <c r="M180" s="25"/>
      <c r="N180" s="290">
        <f t="shared" si="14"/>
        <v>11341.3</v>
      </c>
      <c r="O180" s="15">
        <f t="shared" si="13"/>
        <v>11341.3</v>
      </c>
      <c r="P180" s="368" t="inlineStr">
        <is>
          <t>Добавлено по текущей ВОР: 0,063 100 м2 проемов; шифр 3.10-21-2. Цена по ТСН-2001 Доп.82, индексы 217/82 (сентябрь 2025).</t>
        </is>
      </c>
      <c r="Q180" s="70" t="s">
        <v>336</v>
      </c>
      <c r="R180" s="70" t="inlineStr">
        <is>
          <t>ВОР 02-01-01_доб, строка 68; 23/085-И-ВР.АР, лист 2</t>
        </is>
      </c>
    </row>
    <row r="181" spans="1:18" ht="102">
      <c r="A181" s="5">
        <f t="shared" si="22"/>
        <v>136</v>
      </c>
      <c r="B181" s="24">
        <v>51</v>
      </c>
      <c r="C181" s="24"/>
      <c r="D181" s="265" t="s">
        <v>528</v>
      </c>
      <c r="E181" s="265"/>
      <c r="F181" s="266" t="s">
        <v>351</v>
      </c>
      <c r="G181" s="267" t="s">
        <v>342</v>
      </c>
      <c r="H181" s="267"/>
      <c r="I181" s="24">
        <v>2</v>
      </c>
      <c r="J181" s="40">
        <f t="shared" si="23"/>
        <v>2</v>
      </c>
      <c r="K181" s="41"/>
      <c r="L181" s="290">
        <v>101600.27</v>
      </c>
      <c r="M181" s="25"/>
      <c r="N181" s="290">
        <f t="shared" si="14"/>
        <v>101600.27</v>
      </c>
      <c r="O181" s="15">
        <f t="shared" si="13"/>
        <v>101600.27</v>
      </c>
      <c r="P181" s="368" t="inlineStr">
        <is>
          <t>Добавлено по текущей ВОР: 2 шт.; шифр 16.23.11.130, п.9. Цена по конъюнктурному анализу исходной сметы (КА к ЛСР 02-01-01, п.9: ООО «Двери Орбита» (ИНН 7729464772), прайс-лист от 13.04.2026, стр. 28-33); 62185 руб./шт с НДС (НДС 22 %, ЗСР 2 %, ×0,9771 — приведение к IX.2025 по ТСН-2001.12 п.3.4.10, распоряжения ДЭПиР ДПР-Р-31/25, ДПР-Р-20/26): 62 185,00 ÷ 1,22 × 1,02 × 0,9771 = 50 800,15; база 50 800,15 ÷ 10,18 = 4 990,19; текущая 4 990,19 × 10,18 = 50 800,13 руб.</t>
        </is>
      </c>
      <c r="Q181" s="70" t="s">
        <v>336</v>
      </c>
      <c r="R181" s="70" t="inlineStr">
        <is>
          <t>ВОР 02-01-01_доб, строка 69; 23/085-И-ВР.АР, лист 3</t>
        </is>
      </c>
    </row>
    <row r="182" spans="1:18" ht="75">
      <c r="A182" s="5">
        <f t="shared" si="22"/>
        <v>137</v>
      </c>
      <c r="B182" s="24">
        <v>53</v>
      </c>
      <c r="C182" s="24"/>
      <c r="D182" s="265" t="inlineStr">
        <is>
          <t>3.70-44-1</t>
        </is>
      </c>
      <c r="E182" s="265"/>
      <c r="F182" s="266" t="s">
        <v>257</v>
      </c>
      <c r="G182" s="267" t="s">
        <v>232</v>
      </c>
      <c r="H182" s="267"/>
      <c r="I182" s="268">
        <v>3.1</v>
      </c>
      <c r="J182" s="40">
        <f t="shared" si="23"/>
        <v>3.1</v>
      </c>
      <c r="K182" s="41"/>
      <c r="L182" s="290">
        <v>163165.18</v>
      </c>
      <c r="M182" s="25"/>
      <c r="N182" s="290">
        <f t="shared" si="14"/>
        <v>163165.18</v>
      </c>
      <c r="O182" s="15">
        <f t="shared" si="13"/>
        <v>163165.18</v>
      </c>
      <c r="P182" s="368" t="inlineStr">
        <is>
          <t>Добавлено по текущей ВОР: 3,1 10 шт.; шифр 3.70-44-1. Установка внутренних противопожарных дверей — норма 3.70-44-1 сборника внутренних отделочных работ (тот же состав работ). Двери 06/07 двупольные (ответ проектировщика от 21.09.2026, п.13; ВОР п.66–68 «ДПС 02 1200×2100»): 9 шт — норма 3.70-44-2 «Установка противопожарных металлических двупольных дверных блоков», 22 шт однопольных — 3.70-44-1; всего 31 шт. Цена по ТСН-2001 Доп.82, индексы 217/82 (сентябрь 2025).</t>
        </is>
      </c>
      <c r="Q182" s="70" t="s">
        <v>336</v>
      </c>
      <c r="R182" s="70" t="inlineStr">
        <is>
          <t>ВОР 02-01-01_доб, строка 70; 23/085-И-ВР.АР, лист 2</t>
        </is>
      </c>
    </row>
    <row r="183" spans="1:18" ht="75">
      <c r="A183" s="5">
        <f t="shared" si="22"/>
        <v>138</v>
      </c>
      <c r="B183" s="24">
        <v>54</v>
      </c>
      <c r="C183" s="24"/>
      <c r="D183" s="265" t="inlineStr">
        <is>
          <t>25.12.10.000, п.2</t>
        </is>
      </c>
      <c r="E183" s="265"/>
      <c r="F183" s="266" t="s">
        <v>352</v>
      </c>
      <c r="G183" s="267" t="s">
        <v>342</v>
      </c>
      <c r="H183" s="267"/>
      <c r="I183" s="24">
        <v>2</v>
      </c>
      <c r="J183" s="40">
        <f t="shared" si="23"/>
        <v>2</v>
      </c>
      <c r="K183" s="41"/>
      <c r="L183" s="290">
        <v>39473.56</v>
      </c>
      <c r="M183" s="25"/>
      <c r="N183" s="290">
        <f t="shared" si="14"/>
        <v>39473.56</v>
      </c>
      <c r="O183" s="15">
        <f t="shared" si="13"/>
        <v>39473.56</v>
      </c>
      <c r="P183" s="368" t="inlineStr">
        <is>
          <t>Добавлено по текущей ВОР: 2 шт.; шифр 25.12.10.000, п.2. Цена по конъюнктурному анализу исходной сметы (КА к ЛСР 02-01-01, п.2: ООО «Двери Орбита» (ИНН 7729464772), прайс-лист от 13.04.2026, Прайс-листы с. 19,75-77,78-80); 24160 руб./шт с НДС (НДС 22 %, ЗСР 2 %, ×0,9771 — приведение к IX.2025 по ТСН-2001.12 п.3.4.10, распоряжения ДЭПиР ДПР-Р-31/25, ДПР-Р-20/26): 24 160,00 ÷ 1,22 × 1,02 × 0,9771 = 19 736,78; база 19 736,78 ÷ 10,18 = 1 938,78; текущая 1 938,78 × 10,18 = 19 736,78 руб.</t>
        </is>
      </c>
      <c r="Q183" s="70" t="s">
        <v>336</v>
      </c>
      <c r="R183" s="70" t="inlineStr">
        <is>
          <t>ВОР 02-01-01_доб, строка 71; 23/085-И-ВР.АР, лист 3</t>
        </is>
      </c>
    </row>
    <row r="184" spans="1:18" ht="75">
      <c r="A184" s="5">
        <f t="shared" si="22"/>
        <v>139</v>
      </c>
      <c r="B184" s="24">
        <v>55</v>
      </c>
      <c r="C184" s="24"/>
      <c r="D184" s="265" t="inlineStr">
        <is>
          <t>25.12.10.000, п.4</t>
        </is>
      </c>
      <c r="E184" s="265"/>
      <c r="F184" s="266" t="s">
        <v>353</v>
      </c>
      <c r="G184" s="267" t="s">
        <v>342</v>
      </c>
      <c r="H184" s="267"/>
      <c r="I184" s="24">
        <v>1</v>
      </c>
      <c r="J184" s="40">
        <f t="shared" si="23"/>
        <v>1</v>
      </c>
      <c r="K184" s="41"/>
      <c r="L184" s="290">
        <v>20536.01</v>
      </c>
      <c r="M184" s="25"/>
      <c r="N184" s="290">
        <f t="shared" si="14"/>
        <v>20536.01</v>
      </c>
      <c r="O184" s="15">
        <f t="shared" si="13"/>
        <v>20536.01</v>
      </c>
      <c r="P184" s="368" t="inlineStr">
        <is>
          <t>Добавлено по текущей ВОР: 1 шт.; шифр 25.12.10.000, п.4. Цена по конъюнктурному анализу исходной сметы (КА к ЛСР 02-01-01, п.4: ООО «Двери Орбита» (ИНН 7729464772), прайс-лист от 15.09.2025, Прайс-листы с. 19,75-77,78-80); 24160 руб./шт с НДС (НДС 20 % на дату прайса, ЗСР 2 %): 24 160,00 ÷ 1,20 × 1,02 = 20 536,00; база 20 536,00 ÷ 10,18 = 2 017,29; текущая 2 017,29 × 10,18 = 20 536,01 руб.</t>
        </is>
      </c>
      <c r="Q184" s="70" t="s">
        <v>336</v>
      </c>
      <c r="R184" s="70" t="inlineStr">
        <is>
          <t>ВОР 02-01-01_доб, строка 72; 23/085-И-ВР.АР, лист 3</t>
        </is>
      </c>
    </row>
    <row r="185" spans="1:18" ht="75">
      <c r="A185" s="5">
        <f t="shared" si="22"/>
        <v>140</v>
      </c>
      <c r="B185" s="24">
        <v>56</v>
      </c>
      <c r="C185" s="24"/>
      <c r="D185" s="265" t="inlineStr">
        <is>
          <t>25.12.10.000, п.19</t>
        </is>
      </c>
      <c r="E185" s="265"/>
      <c r="F185" s="266" t="s">
        <v>358</v>
      </c>
      <c r="G185" s="267" t="s">
        <v>342</v>
      </c>
      <c r="H185" s="267"/>
      <c r="I185" s="24">
        <v>1</v>
      </c>
      <c r="J185" s="40">
        <f t="shared" si="23"/>
        <v>1</v>
      </c>
      <c r="K185" s="41"/>
      <c r="L185" s="290">
        <v>22218.97</v>
      </c>
      <c r="M185" s="25"/>
      <c r="N185" s="290">
        <f t="shared" si="14"/>
        <v>22218.97</v>
      </c>
      <c r="O185" s="15">
        <f t="shared" si="13"/>
        <v>22218.97</v>
      </c>
      <c r="P185" s="368" t="inlineStr">
        <is>
          <t>Добавлено по текущей ВОР: 1 шт.; шифр 25.12.10.000, п.19. Цена по конъюнктурному анализу исходной сметы (КА к ЛСР 02-01-01, п.19: ООО «Двери Орбита» (ИНН 7729464772), прайс-лист от 15.09.2025, стр. 28-33); 26140 руб./шт с НДС (НДС 20 % на дату прайса, ЗСР 2 %): 26 140,00 ÷ 1,20 × 1,02 = 22 219,00; база 22 219,00 ÷ 10,18 = 2 182,61; текущая 2 182,61 × 10,18 = 22 218,97 руб.</t>
        </is>
      </c>
      <c r="Q185" s="70" t="s">
        <v>336</v>
      </c>
      <c r="R185" s="70" t="inlineStr">
        <is>
          <t>ВОР 02-01-01_доб, строка 73; 23/085-И-ВР.АР, лист 3</t>
        </is>
      </c>
    </row>
    <row r="186" spans="1:18" ht="75">
      <c r="A186" s="5">
        <f t="shared" si="22"/>
        <v>141</v>
      </c>
      <c r="B186" s="24">
        <v>57</v>
      </c>
      <c r="C186" s="24"/>
      <c r="D186" s="265" t="s">
        <v>529</v>
      </c>
      <c r="E186" s="265"/>
      <c r="F186" s="266" t="inlineStr">
        <is>
          <t>Дверной блок противопожарный металлический двупольный, размером 1200х2100 мм, EI15</t>
        </is>
      </c>
      <c r="G186" s="267" t="s">
        <v>342</v>
      </c>
      <c r="H186" s="267"/>
      <c r="I186" s="24">
        <v>7</v>
      </c>
      <c r="J186" s="40">
        <f t="shared" si="23"/>
        <v>7</v>
      </c>
      <c r="K186" s="41"/>
      <c r="L186" s="290">
        <v>199116.83</v>
      </c>
      <c r="M186" s="25"/>
      <c r="N186" s="290">
        <f t="shared" si="14"/>
        <v>199116.83</v>
      </c>
      <c r="O186" s="15">
        <f t="shared" si="13"/>
        <v>199116.83</v>
      </c>
      <c r="P186" s="368" t="inlineStr">
        <is>
          <t>Добавлено по текущей ВОР: 7 шт.; шифр 25.12.10.000, п.6. Цена по конъюнктурному анализу исходной сметы (КА к ЛСР 02-01-01, п.6: ООО «Двери Орбита» (ИНН 7729464772), прайс-лист от 15.09.2025, стр. 28-33); 33465 руб./шт с НДС (НДС 20 % на дату прайса, ЗСР 2 %): 33 465,00 ÷ 1,20 × 1,02 = 28 445,25; база 28 445,25 ÷ 10,18 = 2 794,23; текущая 2 794,23 × 10,18 = 28 445,26 руб.</t>
        </is>
      </c>
      <c r="Q186" s="70" t="s">
        <v>336</v>
      </c>
      <c r="R186" s="70" t="inlineStr">
        <is>
          <t>ВОР 02-01-01_доб, строка 74; 23/085-И-ВР.АР, лист 3</t>
        </is>
      </c>
    </row>
    <row r="187" spans="1:18" ht="75">
      <c r="A187" s="5">
        <f t="shared" si="22"/>
        <v>142</v>
      </c>
      <c r="B187" s="24">
        <v>58</v>
      </c>
      <c r="C187" s="24"/>
      <c r="D187" s="265" t="inlineStr">
        <is>
          <t>25.12.10.000, п.7</t>
        </is>
      </c>
      <c r="E187" s="265"/>
      <c r="F187" s="266" t="inlineStr">
        <is>
          <t>Дверной блок противопожарный металлический двупольный, размером 1200х2100 мм, EI30</t>
        </is>
      </c>
      <c r="G187" s="267" t="s">
        <v>342</v>
      </c>
      <c r="H187" s="267"/>
      <c r="I187" s="24">
        <v>1</v>
      </c>
      <c r="J187" s="40">
        <f t="shared" si="23"/>
        <v>1</v>
      </c>
      <c r="K187" s="41"/>
      <c r="L187" s="290">
        <v>27978.92</v>
      </c>
      <c r="M187" s="25"/>
      <c r="N187" s="290">
        <f t="shared" si="14"/>
        <v>27978.92</v>
      </c>
      <c r="O187" s="15">
        <f t="shared" si="13"/>
        <v>27978.92</v>
      </c>
      <c r="P187" s="368" t="inlineStr">
        <is>
          <t>Добавлено по текущей ВОР: 1 шт.; шифр 25.12.10.000, п.7. Цена по конъюнктурному анализу исходной сметы (КА к ЛСР 02-01-01, п.7: ООО «Двери Орбита» (ИНН 7729464772), прайс-лист без даты, стр. 28-33); 33465 руб./шт с НДС (цена исходной сметы сохранена: НДС 22 %, ЗСР 2 %): 33 465,00 ÷ 1,22 × 1,02 ÷ 10,18 = 2 748,42 (база); текущая 2 748,42 × 10,18 = 27 978,92 руб.</t>
        </is>
      </c>
      <c r="Q187" s="70" t="s">
        <v>336</v>
      </c>
      <c r="R187" s="70" t="inlineStr">
        <is>
          <t>ВОР 02-01-01_доб, строка 75; 23/085-И-ВР.АР, лист 3</t>
        </is>
      </c>
    </row>
    <row r="188" spans="1:18" ht="75">
      <c r="A188" s="5">
        <f t="shared" si="22"/>
        <v>143</v>
      </c>
      <c r="B188" s="24">
        <v>59</v>
      </c>
      <c r="C188" s="24"/>
      <c r="D188" s="265" t="inlineStr">
        <is>
          <t>25.12.10.000, п.8</t>
        </is>
      </c>
      <c r="E188" s="265"/>
      <c r="F188" s="266" t="inlineStr">
        <is>
          <t>Дверной блок противопожарный металлический двупольный, размером 1200х2100 мм, EIS60</t>
        </is>
      </c>
      <c r="G188" s="267" t="s">
        <v>342</v>
      </c>
      <c r="H188" s="267"/>
      <c r="I188" s="24">
        <v>1</v>
      </c>
      <c r="J188" s="40">
        <f t="shared" si="23"/>
        <v>1</v>
      </c>
      <c r="K188" s="41"/>
      <c r="L188" s="290">
        <v>29996.49</v>
      </c>
      <c r="M188" s="25"/>
      <c r="N188" s="290">
        <f t="shared" si="14"/>
        <v>29996.49</v>
      </c>
      <c r="O188" s="15">
        <f t="shared" si="13"/>
        <v>29996.49</v>
      </c>
      <c r="P188" s="368" t="inlineStr">
        <is>
          <t>Добавлено по текущей ВОР: 1 шт.; шифр 25.12.10.000, п.8. Цена по конъюнктурному анализу исходной сметы (КА к ЛСР 02-01-01, п.8: ООО «Двери Орбита» (ИНН 7729464772), прайс-лист от 15.09.2025, стр. 28-33); 35290 руб./шт с НДС (НДС 20 % на дату прайса, ЗСР 2 %): 35 290,00 ÷ 1,20 × 1,02 = 29 996,50; база 29 996,50 ÷ 10,18 = 2 946,61; текущая 2 946,61 × 10,18 = 29 996,49 руб.</t>
        </is>
      </c>
      <c r="Q188" s="70" t="s">
        <v>336</v>
      </c>
      <c r="R188" s="70" t="inlineStr">
        <is>
          <t>ВОР 02-01-01_доб, строка 76; 23/085-И-ВР.АР, лист 3</t>
        </is>
      </c>
    </row>
    <row r="189" spans="1:18" ht="75">
      <c r="A189" s="5">
        <f t="shared" si="22"/>
        <v>144</v>
      </c>
      <c r="B189" s="24">
        <v>60</v>
      </c>
      <c r="C189" s="24"/>
      <c r="D189" s="265" t="inlineStr">
        <is>
          <t>25.12.10.000, п.21</t>
        </is>
      </c>
      <c r="E189" s="265"/>
      <c r="F189" s="266" t="s">
        <v>360</v>
      </c>
      <c r="G189" s="267" t="s">
        <v>342</v>
      </c>
      <c r="H189" s="267"/>
      <c r="I189" s="24">
        <v>3</v>
      </c>
      <c r="J189" s="40">
        <f t="shared" si="23"/>
        <v>3</v>
      </c>
      <c r="K189" s="41"/>
      <c r="L189" s="290">
        <v>65713.53</v>
      </c>
      <c r="M189" s="25"/>
      <c r="N189" s="290">
        <f t="shared" si="14"/>
        <v>65713.53</v>
      </c>
      <c r="O189" s="15">
        <f t="shared" si="13"/>
        <v>65713.53</v>
      </c>
      <c r="P189" s="368" t="inlineStr">
        <is>
          <t>Добавлено по текущей ВОР: 3 шт.; шифр 25.12.10.000, п.21. Цена по конъюнктурному анализу исходной сметы (КА к ЛСР 02-01-01, п.21: ООО «Двери Орбита» (ИНН 7729464772), прайс-лист от 15.09.2025, стр. 28-33); 25770 руб./шт с НДС (НДС 20 % на дату прайса, ЗСР 2 %): 25 770,00 ÷ 1,20 × 1,02 = 21 904,50; база 21 904,50 ÷ 10,18 = 2 151,72; текущая 2 151,72 × 10,18 = 21 904,51 руб.</t>
        </is>
      </c>
      <c r="Q189" s="70" t="s">
        <v>336</v>
      </c>
      <c r="R189" s="70" t="inlineStr">
        <is>
          <t>ВОР 02-01-01_доб, строка 77; 23/085-И-ВР.АР, лист 3</t>
        </is>
      </c>
    </row>
    <row r="190" spans="1:18" ht="75">
      <c r="A190" s="5">
        <f t="shared" si="22"/>
        <v>145</v>
      </c>
      <c r="B190" s="24">
        <v>61</v>
      </c>
      <c r="C190" s="24"/>
      <c r="D190" s="265" t="s">
        <v>530</v>
      </c>
      <c r="E190" s="265"/>
      <c r="F190" s="266" t="s">
        <v>354</v>
      </c>
      <c r="G190" s="267" t="s">
        <v>342</v>
      </c>
      <c r="H190" s="267"/>
      <c r="I190" s="24">
        <v>1</v>
      </c>
      <c r="J190" s="40">
        <f t="shared" si="23"/>
        <v>1</v>
      </c>
      <c r="K190" s="41"/>
      <c r="L190" s="290">
        <v>21904.51</v>
      </c>
      <c r="M190" s="25"/>
      <c r="N190" s="290">
        <f t="shared" si="14"/>
        <v>21904.51</v>
      </c>
      <c r="O190" s="15">
        <f t="shared" si="13"/>
        <v>21904.51</v>
      </c>
      <c r="P190" s="368" t="inlineStr">
        <is>
          <t>Добавлено по текущей ВОР: 1 шт.; шифр 25.12.10.000, п.14. Цена по конъюнктурному анализу исходной сметы (КА к ЛСР 02-01-01, п.14: ООО «Двери Орбита» (ИНН 7729464772), прайс-лист от 15.09.2025, стр. 28-33); 25770 руб./шт с НДС (НДС 20 % на дату прайса, ЗСР 2 %): 25 770,00 ÷ 1,20 × 1,02 = 21 904,50; база 21 904,50 ÷ 10,18 = 2 151,72; текущая 2 151,72 × 10,18 = 21 904,51 руб.</t>
        </is>
      </c>
      <c r="Q190" s="70" t="s">
        <v>336</v>
      </c>
      <c r="R190" s="70" t="inlineStr">
        <is>
          <t>ВОР 02-01-01_доб, строка 78; 23/085-И-ВР.АР, лист 3</t>
        </is>
      </c>
    </row>
    <row r="191" spans="1:18" ht="75">
      <c r="A191" s="5">
        <f t="shared" si="22"/>
        <v>146</v>
      </c>
      <c r="B191" s="24">
        <v>62</v>
      </c>
      <c r="C191" s="24"/>
      <c r="D191" s="265" t="inlineStr">
        <is>
          <t>25.12.10.000, п.15</t>
        </is>
      </c>
      <c r="E191" s="265"/>
      <c r="F191" s="266" t="s">
        <v>430</v>
      </c>
      <c r="G191" s="267" t="s">
        <v>342</v>
      </c>
      <c r="H191" s="267"/>
      <c r="I191" s="24">
        <v>1</v>
      </c>
      <c r="J191" s="40">
        <f t="shared" si="23"/>
        <v>1</v>
      </c>
      <c r="K191" s="41"/>
      <c r="L191" s="290">
        <v>20536.01</v>
      </c>
      <c r="M191" s="25"/>
      <c r="N191" s="290">
        <f t="shared" si="14"/>
        <v>20536.01</v>
      </c>
      <c r="O191" s="15">
        <f t="shared" si="13"/>
        <v>20536.01</v>
      </c>
      <c r="P191" s="368" t="inlineStr">
        <is>
          <t>Добавлено по текущей ВОР: 1 шт.; шифр 25.12.10.000, п.15. Цена по конъюнктурному анализу исходной сметы (КА к ЛСР 02-01-01, п.15: ООО «Двери Орбита» (ИНН 7729464772), прайс-лист от 15.09.2025, стр. 28-33); 24160 руб./шт с НДС (НДС 20 % на дату прайса, ЗСР 2 %): 24 160,00 ÷ 1,20 × 1,02 = 20 536,00; база 20 536,00 ÷ 10,18 = 2 017,29; текущая 2 017,29 × 10,18 = 20 536,01 руб.</t>
        </is>
      </c>
      <c r="Q191" s="70" t="s">
        <v>336</v>
      </c>
      <c r="R191" s="70" t="inlineStr">
        <is>
          <t>ВОР 02-01-01_доб, строка 79; 23/085-И-ВР.АР, лист 3</t>
        </is>
      </c>
    </row>
    <row r="192" spans="1:18" ht="75">
      <c r="A192" s="5">
        <f t="shared" si="22"/>
        <v>147</v>
      </c>
      <c r="B192" s="24">
        <v>63</v>
      </c>
      <c r="C192" s="24"/>
      <c r="D192" s="265" t="inlineStr">
        <is>
          <t>25.12.10.000, п.16</t>
        </is>
      </c>
      <c r="E192" s="265"/>
      <c r="F192" s="266" t="s">
        <v>355</v>
      </c>
      <c r="G192" s="267" t="s">
        <v>342</v>
      </c>
      <c r="H192" s="267"/>
      <c r="I192" s="24">
        <v>1</v>
      </c>
      <c r="J192" s="40">
        <f t="shared" si="23"/>
        <v>1</v>
      </c>
      <c r="K192" s="41"/>
      <c r="L192" s="290">
        <v>20204.45</v>
      </c>
      <c r="M192" s="25"/>
      <c r="N192" s="290">
        <f t="shared" si="14"/>
        <v>20204.45</v>
      </c>
      <c r="O192" s="15">
        <f t="shared" si="13"/>
        <v>20204.45</v>
      </c>
      <c r="P192" s="368" t="inlineStr">
        <is>
          <t>Добавлено по текущей ВОР: 1 шт.; шифр 25.12.10.000, п.16. Цена по конъюнктурному анализу исходной сметы (КА к ЛСР 02-01-01, п.16: ООО «Двери Орбита» (ИНН 7729464772), прайс-лист от 15.09.2025, стр. 28-33); 23770 руб./шт с НДС (НДС 20 % на дату прайса, ЗСР 2 %): 23 770,00 ÷ 1,20 × 1,02 = 20 204,50; база 20 204,50 ÷ 10,18 = 1 984,72; текущая 1 984,72 × 10,18 = 20 204,45 руб.</t>
        </is>
      </c>
      <c r="Q192" s="70" t="s">
        <v>336</v>
      </c>
      <c r="R192" s="70" t="inlineStr">
        <is>
          <t>ВОР 02-01-01_доб, строка 80; 23/085-И-ВР.АР, лист 3</t>
        </is>
      </c>
    </row>
    <row r="193" spans="1:20" ht="75">
      <c r="A193" s="5">
        <f t="shared" si="22"/>
        <v>148</v>
      </c>
      <c r="B193" s="24">
        <v>64</v>
      </c>
      <c r="C193" s="24"/>
      <c r="D193" s="265" t="inlineStr">
        <is>
          <t>25.12.10.000, п.17</t>
        </is>
      </c>
      <c r="E193" s="265"/>
      <c r="F193" s="266" t="s">
        <v>356</v>
      </c>
      <c r="G193" s="267" t="s">
        <v>342</v>
      </c>
      <c r="H193" s="267"/>
      <c r="I193" s="24">
        <v>1</v>
      </c>
      <c r="J193" s="40">
        <f t="shared" si="23"/>
        <v>1</v>
      </c>
      <c r="K193" s="41"/>
      <c r="L193" s="290">
        <v>20536.01</v>
      </c>
      <c r="M193" s="25"/>
      <c r="N193" s="290">
        <f t="shared" si="14"/>
        <v>20536.01</v>
      </c>
      <c r="O193" s="15">
        <f t="shared" si="13"/>
        <v>20536.01</v>
      </c>
      <c r="P193" s="368" t="inlineStr">
        <is>
          <t>Добавлено по текущей ВОР: 1 шт.; шифр 25.12.10.000, п.17. Цена по конъюнктурному анализу исходной сметы (КА к ЛСР 02-01-01, п.17: ООО «Двери Орбита» (ИНН 7729464772), прайс-лист от 15.09.2025, стр. 28-33); 24160 руб./шт с НДС (НДС 20 % на дату прайса, ЗСР 2 %): 24 160,00 ÷ 1,20 × 1,02 = 20 536,00; база 20 536,00 ÷ 10,18 = 2 017,29; текущая 2 017,29 × 10,18 = 20 536,01 руб.</t>
        </is>
      </c>
      <c r="Q193" s="70" t="s">
        <v>336</v>
      </c>
      <c r="R193" s="70" t="inlineStr">
        <is>
          <t>ВОР 02-01-01_доб, строка 81; 23/085-И-ВР.АР, лист 3</t>
        </is>
      </c>
    </row>
    <row r="194" spans="1:20" ht="75">
      <c r="A194" s="5">
        <f t="shared" si="22"/>
        <v>149</v>
      </c>
      <c r="B194" s="24">
        <v>65</v>
      </c>
      <c r="C194" s="24"/>
      <c r="D194" s="265" t="inlineStr">
        <is>
          <t>25.12.10.000, п.18</t>
        </is>
      </c>
      <c r="E194" s="265"/>
      <c r="F194" s="266" t="s">
        <v>357</v>
      </c>
      <c r="G194" s="267" t="s">
        <v>342</v>
      </c>
      <c r="H194" s="267"/>
      <c r="I194" s="24">
        <v>3</v>
      </c>
      <c r="J194" s="40">
        <f t="shared" si="23"/>
        <v>3</v>
      </c>
      <c r="K194" s="41"/>
      <c r="L194" s="290">
        <v>68186.96</v>
      </c>
      <c r="M194" s="41"/>
      <c r="N194" s="290">
        <f t="shared" si="14"/>
        <v>68186.96</v>
      </c>
      <c r="O194" s="15">
        <f t="shared" ref="O194" si="24">N194-K194</f>
        <v>68186.96</v>
      </c>
      <c r="P194" s="368" t="inlineStr">
        <is>
          <t>Добавлено по текущей ВОР: 3 шт.; шифр 25.12.10.000, п.18. Цена по конъюнктурному анализу исходной сметы (КА к ЛСР 02-01-01, п.18: ООО «Двери Орбита» (ИНН 7729464772), прайс-лист от 15.09.2025, стр. 28-33); 26740 руб./шт с НДС (НДС 20 % на дату прайса, ЗСР 2 %): 26 740,00 ÷ 1,20 × 1,02 = 22 729,00; база 22 729,00 ÷ 10,18 = 2 232,71; текущая 2 232,71 × 10,18 = 22 728,99 руб.</t>
        </is>
      </c>
      <c r="Q194" s="70" t="s">
        <v>336</v>
      </c>
      <c r="R194" s="70" t="inlineStr">
        <is>
          <t>ВОР 02-01-01_доб, строка 82; 23/085-И-ВР.АР, лист 3</t>
        </is>
      </c>
      <c r="T194" s="36"/>
    </row>
    <row r="195" spans="1:20" ht="75">
      <c r="A195" s="5">
        <f t="shared" si="22"/>
        <v>150</v>
      </c>
      <c r="B195" s="24">
        <v>66</v>
      </c>
      <c r="C195" s="24"/>
      <c r="D195" s="265" t="inlineStr">
        <is>
          <t>25.12.10.000, п.19</t>
        </is>
      </c>
      <c r="E195" s="265"/>
      <c r="F195" s="266" t="s">
        <v>358</v>
      </c>
      <c r="G195" s="267" t="s">
        <v>342</v>
      </c>
      <c r="H195" s="267"/>
      <c r="I195" s="24">
        <v>3</v>
      </c>
      <c r="J195" s="40">
        <f>H195+I195</f>
        <v>3</v>
      </c>
      <c r="K195" s="41"/>
      <c r="L195" s="290">
        <v>66656.91</v>
      </c>
      <c r="M195" s="25"/>
      <c r="N195" s="290">
        <f t="shared" si="14"/>
        <v>66656.91</v>
      </c>
      <c r="O195" s="15">
        <f t="shared" ref="O195" si="25">N195-K195</f>
        <v>66656.91</v>
      </c>
      <c r="P195" s="368" t="inlineStr">
        <is>
          <t>Добавлено по текущей ВОР: 3 шт.; шифр 25.12.10.000, п.19. Цена по конъюнктурному анализу исходной сметы (КА к ЛСР 02-01-01, п.19: ООО «Двери Орбита» (ИНН 7729464772), прайс-лист от 15.09.2025, стр. 28-33); 26140 руб./шт с НДС (НДС 20 % на дату прайса, ЗСР 2 %): 26 140,00 ÷ 1,20 × 1,02 = 22 219,00; база 22 219,00 ÷ 10,18 = 2 182,61; текущая 2 182,61 × 10,18 = 22 218,97 руб.</t>
        </is>
      </c>
      <c r="Q195" s="70" t="s">
        <v>336</v>
      </c>
      <c r="R195" s="70" t="inlineStr">
        <is>
          <t>ВОР 02-01-01_доб, строка 83; 23/085-И-ВР.АР, лист 3</t>
        </is>
      </c>
    </row>
    <row r="196" spans="1:20" ht="75">
      <c r="A196" s="5">
        <f t="shared" si="22"/>
        <v>151</v>
      </c>
      <c r="B196" s="24">
        <v>67</v>
      </c>
      <c r="C196" s="24"/>
      <c r="D196" s="265" t="inlineStr">
        <is>
          <t>25.12.10.000, п.20</t>
        </is>
      </c>
      <c r="E196" s="265"/>
      <c r="F196" s="266" t="s">
        <v>359</v>
      </c>
      <c r="G196" s="267" t="s">
        <v>342</v>
      </c>
      <c r="H196" s="267"/>
      <c r="I196" s="24">
        <v>1</v>
      </c>
      <c r="J196" s="40">
        <f t="shared" si="23"/>
        <v>1</v>
      </c>
      <c r="K196" s="41"/>
      <c r="L196" s="290">
        <v>22218.97</v>
      </c>
      <c r="M196" s="25"/>
      <c r="N196" s="290">
        <f t="shared" si="14"/>
        <v>22218.97</v>
      </c>
      <c r="O196" s="15">
        <f t="shared" si="13"/>
        <v>22218.97</v>
      </c>
      <c r="P196" s="368" t="inlineStr">
        <is>
          <t>Добавлено по текущей ВОР: 1 шт.; шифр 25.12.10.000, п.20. Цена по конъюнктурному анализу исходной сметы (КА к ЛСР 02-01-01, п.20: ООО «Двери Орбита» (ИНН 7729464772), прайс-лист от 15.09.2025, стр. 28-33); 26140 руб./шт с НДС (НДС 20 % на дату прайса, ЗСР 2 %): 26 140,00 ÷ 1,20 × 1,02 = 22 219,00; база 22 219,00 ÷ 10,18 = 2 182,61; текущая 2 182,61 × 10,18 = 22 218,97 руб.</t>
        </is>
      </c>
      <c r="Q196" s="70" t="s">
        <v>336</v>
      </c>
      <c r="R196" s="70" t="inlineStr">
        <is>
          <t>ВОР 02-01-01_доб, строка 84; 23/085-И-ВР.АР, лист 3</t>
        </is>
      </c>
    </row>
    <row r="197" spans="1:20" ht="75">
      <c r="A197" s="5">
        <f t="shared" si="22"/>
        <v>152</v>
      </c>
      <c r="B197" s="24">
        <v>68</v>
      </c>
      <c r="C197" s="24"/>
      <c r="D197" s="265" t="inlineStr">
        <is>
          <t>25.12.10.000, п.22</t>
        </is>
      </c>
      <c r="E197" s="265"/>
      <c r="F197" s="266" t="s">
        <v>361</v>
      </c>
      <c r="G197" s="267" t="s">
        <v>342</v>
      </c>
      <c r="H197" s="267"/>
      <c r="I197" s="24">
        <v>1</v>
      </c>
      <c r="J197" s="40">
        <f t="shared" si="23"/>
        <v>1</v>
      </c>
      <c r="K197" s="41"/>
      <c r="L197" s="290">
        <v>22728.99</v>
      </c>
      <c r="M197" s="25"/>
      <c r="N197" s="290">
        <f t="shared" si="14"/>
        <v>22728.99</v>
      </c>
      <c r="O197" s="15">
        <f t="shared" ref="O197:O258" si="26">N197-K197</f>
        <v>22728.99</v>
      </c>
      <c r="P197" s="368" t="inlineStr">
        <is>
          <t>Добавлено по текущей ВОР: 1 шт.; шифр 25.12.10.000, п.22. Цена по конъюнктурному анализу исходной сметы (КА к ЛСР 02-01-01, п.22: ООО «Двери Орбита» (ИНН 7729464772), прайс-лист от 15.09.2025, стр. 28-33); 26740 руб./шт с НДС (НДС 20 % на дату прайса, ЗСР 2 %): 26 740,00 ÷ 1,20 × 1,02 = 22 729,00; база 22 729,00 ÷ 10,18 = 2 232,71; текущая 2 232,71 × 10,18 = 22 728,99 руб.</t>
        </is>
      </c>
      <c r="Q197" s="70" t="s">
        <v>336</v>
      </c>
      <c r="R197" s="70" t="inlineStr">
        <is>
          <t>ВОР 02-01-01_доб, строка 85; 23/085-И-ВР.АР, лист 3</t>
        </is>
      </c>
    </row>
    <row r="198" spans="1:20" ht="75">
      <c r="A198" s="5">
        <f t="shared" si="22"/>
        <v>153</v>
      </c>
      <c r="B198" s="24">
        <v>69</v>
      </c>
      <c r="C198" s="24"/>
      <c r="D198" s="265" t="inlineStr">
        <is>
          <t>25.12.10.000, п.21</t>
        </is>
      </c>
      <c r="E198" s="265"/>
      <c r="F198" s="266" t="s">
        <v>360</v>
      </c>
      <c r="G198" s="267" t="s">
        <v>342</v>
      </c>
      <c r="H198" s="267"/>
      <c r="I198" s="24">
        <v>3</v>
      </c>
      <c r="J198" s="40">
        <f t="shared" si="23"/>
        <v>3</v>
      </c>
      <c r="K198" s="41"/>
      <c r="L198" s="290">
        <v>65713.53</v>
      </c>
      <c r="M198" s="25"/>
      <c r="N198" s="290">
        <f t="shared" si="14"/>
        <v>65713.53</v>
      </c>
      <c r="O198" s="15">
        <f t="shared" si="26"/>
        <v>65713.53</v>
      </c>
      <c r="P198" s="368" t="inlineStr">
        <is>
          <t>Добавлено по текущей ВОР: 3 шт.; шифр 25.12.10.000, п.21. Цена по конъюнктурному анализу исходной сметы (КА к ЛСР 02-01-01, п.21: ООО «Двери Орбита» (ИНН 7729464772), прайс-лист от 15.09.2025, стр. 28-33); 25770 руб./шт с НДС (НДС 20 % на дату прайса, ЗСР 2 %): 25 770,00 ÷ 1,20 × 1,02 = 21 904,50; база 21 904,50 ÷ 10,18 = 2 151,72; текущая 2 151,72 × 10,18 = 21 904,51 руб.</t>
        </is>
      </c>
      <c r="Q198" s="70" t="s">
        <v>336</v>
      </c>
      <c r="R198" s="70" t="inlineStr">
        <is>
          <t>ВОР 02-01-01_доб, строка 86; 23/085-И-ВР.АР, лист 3</t>
        </is>
      </c>
    </row>
    <row r="199" spans="1:20" ht="20.25" customHeight="1">
      <c r="A199" s="5"/>
      <c r="B199" s="309" t="s">
        <v>392</v>
      </c>
      <c r="C199" s="310"/>
      <c r="D199" s="310"/>
      <c r="E199" s="310"/>
      <c r="F199" s="310"/>
      <c r="G199" s="264"/>
      <c r="H199" s="264"/>
      <c r="I199" s="264"/>
      <c r="J199" s="40"/>
      <c r="K199" s="41"/>
      <c r="L199" s="291"/>
      <c r="M199" s="41"/>
      <c r="N199" s="290"/>
      <c r="O199" s="15"/>
      <c r="P199" s="43"/>
      <c r="Q199" s="70"/>
      <c r="R199" s="70"/>
    </row>
    <row r="200" spans="1:20" ht="85">
      <c r="A200" s="22">
        <v>154</v>
      </c>
      <c r="B200" s="24">
        <v>71</v>
      </c>
      <c r="C200" s="24"/>
      <c r="D200" s="265" t="inlineStr">
        <is>
          <t>3.70-51-1</t>
        </is>
      </c>
      <c r="E200" s="265"/>
      <c r="F200" s="266" t="inlineStr">
        <is>
          <t>Монтаж перегородок из алюминиевых сплавов сборно-разборных</t>
        </is>
      </c>
      <c r="G200" s="267" t="s">
        <v>223</v>
      </c>
      <c r="H200" s="267"/>
      <c r="I200" s="269">
        <v>0.2288</v>
      </c>
      <c r="J200" s="40">
        <f>H200+I200</f>
        <v>0.2288</v>
      </c>
      <c r="K200" s="41"/>
      <c r="L200" s="290">
        <v>236160.49</v>
      </c>
      <c r="M200" s="25"/>
      <c r="N200" s="290">
        <f t="shared" si="14"/>
        <v>236160.49</v>
      </c>
      <c r="O200" s="15">
        <f t="shared" ref="O200" si="27">N200-K200</f>
        <v>236160.49</v>
      </c>
      <c r="P200" s="368" t="inlineStr">
        <is>
          <t>Добавлено по текущей ВОР: 0,2288 100 м2; шифр 3.70-51-1. Позиция 3.70-51-2 исключена Доп.82; применена 3.70-51-1 (перегородки сборно-разборные). Цена по ТСН-2001 Доп.82, индексы 217/82 (сентябрь 2025).</t>
        </is>
      </c>
      <c r="Q200" s="70" t="s">
        <v>336</v>
      </c>
      <c r="R200" s="70" t="inlineStr">
        <is>
          <t>ВОР 02-01-01_доб, строка 88; 23/085-И-ВР.АР, лист 1</t>
        </is>
      </c>
    </row>
    <row r="201" spans="1:20" ht="75">
      <c r="A201" s="5">
        <f>A200+1</f>
        <v>155</v>
      </c>
      <c r="B201" s="24">
        <v>72</v>
      </c>
      <c r="C201" s="24"/>
      <c r="D201" s="265" t="s">
        <v>531</v>
      </c>
      <c r="E201" s="265"/>
      <c r="F201" s="266" t="s">
        <v>248</v>
      </c>
      <c r="G201" s="267" t="s">
        <v>425</v>
      </c>
      <c r="H201" s="267"/>
      <c r="I201" s="24">
        <v>1</v>
      </c>
      <c r="J201" s="40">
        <f t="shared" si="23"/>
        <v>1</v>
      </c>
      <c r="K201" s="41"/>
      <c r="L201" s="290">
        <v>918371.5</v>
      </c>
      <c r="M201" s="25"/>
      <c r="N201" s="290">
        <f t="shared" si="14"/>
        <v>918371.5</v>
      </c>
      <c r="O201" s="15">
        <f t="shared" si="26"/>
        <v>918371.5</v>
      </c>
      <c r="P201" s="368" t="inlineStr">
        <is>
          <t>Добавлено по текущей ВОР: 1 шт.; шифр 23.61.12.130, п.26. Цена по конъюнктурному анализу исходной сметы (КА к ЛСР 02-01-01, п.26: ООО "Нотстрой" (ИНН 7715642513), прайс-лист от 15.09.2025, стр. 64-70); 1080437 руб./шт с НДС (НДС 20 % на дату прайса, ЗСР 2 %): 1 080 437,00 ÷ 1,20 × 1,02 = 918 371,45; база 918 371,45 ÷ 10,18 = 90 213,31; текущая 90 213,31 × 10,18 = 918 371,50 руб.</t>
        </is>
      </c>
      <c r="Q201" s="70" t="s">
        <v>336</v>
      </c>
      <c r="R201" s="70" t="inlineStr">
        <is>
          <t>ВОР 02-01-01_доб, строка 89; 23/085-И-ВР.АР, лист 4</t>
        </is>
      </c>
    </row>
    <row r="202" spans="1:20" ht="85">
      <c r="A202" s="5">
        <f t="shared" ref="A202:A219" si="28">A201+1</f>
        <v>156</v>
      </c>
      <c r="B202" s="24">
        <v>73</v>
      </c>
      <c r="C202" s="24"/>
      <c r="D202" s="265" t="inlineStr">
        <is>
          <t>3.70-51-1</t>
        </is>
      </c>
      <c r="E202" s="265"/>
      <c r="F202" s="266" t="inlineStr">
        <is>
          <t>Монтаж перегородок из алюминиевых сплавов сборно-разборных</t>
        </is>
      </c>
      <c r="G202" s="267" t="s">
        <v>223</v>
      </c>
      <c r="H202" s="267"/>
      <c r="I202" s="269">
        <v>0.16950000000000001</v>
      </c>
      <c r="J202" s="40">
        <f t="shared" si="23"/>
        <v>0.1695</v>
      </c>
      <c r="K202" s="41"/>
      <c r="L202" s="290">
        <v>174953.73</v>
      </c>
      <c r="M202" s="25"/>
      <c r="N202" s="290">
        <f t="shared" si="14"/>
        <v>174953.73</v>
      </c>
      <c r="O202" s="15">
        <f t="shared" si="26"/>
        <v>174953.73</v>
      </c>
      <c r="P202" s="368" t="inlineStr">
        <is>
          <t>Добавлено по текущей ВОР: 0,1695 100 м2; шифр 3.70-51-1. Позиция 3.70-51-2 исключена Доп.82; применена 3.70-51-1 (перегородки сборно-разборные). Цена по ТСН-2001 Доп.82, индексы 217/82 (сентябрь 2025).</t>
        </is>
      </c>
      <c r="Q202" s="70" t="s">
        <v>336</v>
      </c>
      <c r="R202" s="70" t="inlineStr">
        <is>
          <t>ВОР 02-01-01_доб, строка 90; 23/085-И-ВР.АР, лист 1</t>
        </is>
      </c>
    </row>
    <row r="203" spans="1:20" ht="75">
      <c r="A203" s="5">
        <f t="shared" si="28"/>
        <v>157</v>
      </c>
      <c r="B203" s="24">
        <v>74</v>
      </c>
      <c r="C203" s="24"/>
      <c r="D203" s="265" t="s">
        <v>532</v>
      </c>
      <c r="E203" s="265"/>
      <c r="F203" s="266" t="s">
        <v>250</v>
      </c>
      <c r="G203" s="267" t="s">
        <v>425</v>
      </c>
      <c r="H203" s="267"/>
      <c r="I203" s="24">
        <v>1</v>
      </c>
      <c r="J203" s="40">
        <f t="shared" si="23"/>
        <v>1</v>
      </c>
      <c r="K203" s="41"/>
      <c r="L203" s="290">
        <v>675976.94</v>
      </c>
      <c r="M203" s="25"/>
      <c r="N203" s="290">
        <f t="shared" si="14"/>
        <v>675976.94</v>
      </c>
      <c r="O203" s="15">
        <f t="shared" si="26"/>
        <v>675976.94</v>
      </c>
      <c r="P203" s="368" t="inlineStr">
        <is>
          <t>Добавлено по текущей ВОР: 1 шт.; шифр 23.61.12.130, п.27. Цена по конъюнктурному анализу исходной сметы (КА к ЛСР 02-01-01, п.27: ООО "Нотстрой" (ИНН 7715642513), прайс-лист от 15.09.2025, стр. 64-70); 795267 руб./шт с НДС (НДС 20 % на дату прайса, ЗСР 2 %): 795 267,00 ÷ 1,20 × 1,02 = 675 976,95; база 675 976,95 ÷ 10,18 = 66 402,45; текущая 66 402,45 × 10,18 = 675 976,94 руб.</t>
        </is>
      </c>
      <c r="Q203" s="70" t="s">
        <v>336</v>
      </c>
      <c r="R203" s="70" t="inlineStr">
        <is>
          <t>ВОР 02-01-01_доб, строка 91; 23/085-И-ВР.АР, лист 4</t>
        </is>
      </c>
    </row>
    <row r="204" spans="1:20" ht="21" customHeight="1">
      <c r="A204" s="5"/>
      <c r="B204" s="309" t="s">
        <v>157</v>
      </c>
      <c r="C204" s="310"/>
      <c r="D204" s="310"/>
      <c r="E204" s="310"/>
      <c r="F204" s="310"/>
      <c r="G204" s="274"/>
      <c r="H204" s="274"/>
      <c r="I204" s="274"/>
      <c r="J204" s="40"/>
      <c r="K204" s="41"/>
      <c r="L204" s="291"/>
      <c r="M204" s="25"/>
      <c r="N204" s="290"/>
      <c r="O204" s="15"/>
      <c r="P204" s="43"/>
      <c r="Q204" s="70"/>
      <c r="R204" s="70"/>
    </row>
    <row r="205" spans="1:20" ht="95">
      <c r="A205" s="5">
        <v>158</v>
      </c>
      <c r="B205" s="24">
        <v>75</v>
      </c>
      <c r="C205" s="24"/>
      <c r="D205" s="265" t="s">
        <v>431</v>
      </c>
      <c r="E205" s="265"/>
      <c r="F205" s="266" t="s">
        <v>496</v>
      </c>
      <c r="G205" s="267" t="s">
        <v>247</v>
      </c>
      <c r="H205" s="267"/>
      <c r="I205" s="269">
        <v>7.6300000000000007E-2</v>
      </c>
      <c r="J205" s="40">
        <f t="shared" si="23"/>
        <v>0.0763</v>
      </c>
      <c r="K205" s="41"/>
      <c r="L205" s="290">
        <v>33649.18</v>
      </c>
      <c r="M205" s="25"/>
      <c r="N205" s="290">
        <f t="shared" si="29" ref="N205:N267">K205+L205+M205</f>
        <v>33649.18</v>
      </c>
      <c r="O205" s="15">
        <f t="shared" si="26"/>
        <v>33649.18</v>
      </c>
      <c r="P205" s="368" t="inlineStr">
        <is>
          <t>Добавлено по текущей ВОР: 0,0763 1 т конструкций; шифр 3.70-49-1. Цена по ТСН-2001 Доп.82, индексы 217/82 (сентябрь 2025).</t>
        </is>
      </c>
      <c r="Q205" s="70" t="s">
        <v>336</v>
      </c>
      <c r="R205" s="70" t="inlineStr">
        <is>
          <t>ВОР 02-01-01_доб, строка 93; 23/085-И-ВР.АР, лист 1</t>
        </is>
      </c>
    </row>
    <row r="206" spans="1:20" ht="115">
      <c r="A206" s="5">
        <f t="shared" si="28"/>
        <v>159</v>
      </c>
      <c r="B206" s="24">
        <v>77</v>
      </c>
      <c r="C206" s="24"/>
      <c r="D206" s="265" t="inlineStr">
        <is>
          <t>3.70-265-8</t>
        </is>
      </c>
      <c r="E206" s="265"/>
      <c r="F206" s="266" t="inlineStr">
        <is>
          <t>Простое оштукатуривание потолков цементным раствором по камню и бетону внутри зданий</t>
        </is>
      </c>
      <c r="G206" s="267" t="s">
        <v>260</v>
      </c>
      <c r="H206" s="267"/>
      <c r="I206" s="269">
        <v>0.72929999999999995</v>
      </c>
      <c r="J206" s="40">
        <f t="shared" si="23"/>
        <v>0.7293</v>
      </c>
      <c r="K206" s="41"/>
      <c r="L206" s="290">
        <v>141241.54</v>
      </c>
      <c r="M206" s="25"/>
      <c r="N206" s="290">
        <f t="shared" si="29"/>
        <v>141241.54</v>
      </c>
      <c r="O206" s="15">
        <f t="shared" si="26"/>
        <v>141241.54</v>
      </c>
      <c r="P206" s="368" t="inlineStr">
        <is>
          <t>Добавлено по текущей ВОР: 0,7293 100 м2 оштукатуриваемой поверхности; шифр 3.70-265-8. Штукатурка цементно-песчаная по проекту — норма 3.70-265-8 «цементным раствором» вместо известковой 3.70-264-2; расход по норме. Цена по ТСН-2001 Доп.82, индексы 217/82 (сентябрь 2025).</t>
        </is>
      </c>
      <c r="Q206" s="70" t="s">
        <v>336</v>
      </c>
      <c r="R206" s="70" t="inlineStr">
        <is>
          <t>ВОР 02-01-01_доб, строка 94; 23/085-И-ВР.АР, лист 4</t>
        </is>
      </c>
    </row>
    <row r="207" spans="1:20" ht="85">
      <c r="A207" s="5">
        <f t="shared" si="28"/>
        <v>160</v>
      </c>
      <c r="B207" s="24">
        <v>79</v>
      </c>
      <c r="C207" s="24"/>
      <c r="D207" s="265" t="inlineStr">
        <is>
          <t>6.70-257-2</t>
        </is>
      </c>
      <c r="E207" s="265"/>
      <c r="F207" s="266" t="s">
        <v>220</v>
      </c>
      <c r="G207" s="267" t="s">
        <v>223</v>
      </c>
      <c r="H207" s="267"/>
      <c r="I207" s="269">
        <v>1.7894000000000001</v>
      </c>
      <c r="J207" s="40">
        <f t="shared" si="23"/>
        <v>1.7894</v>
      </c>
      <c r="K207" s="41"/>
      <c r="L207" s="290">
        <v>206838.91</v>
      </c>
      <c r="M207" s="25"/>
      <c r="N207" s="290">
        <f t="shared" si="29"/>
        <v>206838.91</v>
      </c>
      <c r="O207" s="15">
        <f t="shared" si="26"/>
        <v>206838.91</v>
      </c>
      <c r="P207" s="368" t="inlineStr">
        <is>
          <t>Добавлено по текущей ВОР: 1,7894 100 м2; шифр 6.70-257-2. Окраска потолков по штукатурке — ремонтная норма 6.70-257-2 (введена Доп.82); коэффициенты п.2.2.6 Прил.2.2 к нормам ТСН-2001.3 не применяются, так как ремонтная норма ТСН-2001.6 есть; расход материалов — по норме. Цена по ТСН-2001 Доп.82, индексы 217/82 (сентябрь 2025).</t>
        </is>
      </c>
      <c r="Q207" s="70" t="s">
        <v>336</v>
      </c>
      <c r="R207" s="70" t="inlineStr">
        <is>
          <t>ВОР 02-01-01_доб, строка 95; 23/085-И-ВР.АР, лист 4</t>
        </is>
      </c>
    </row>
    <row r="208" spans="1:20" ht="85">
      <c r="A208" s="5">
        <f t="shared" si="28"/>
        <v>161</v>
      </c>
      <c r="B208" s="24">
        <v>80</v>
      </c>
      <c r="C208" s="24"/>
      <c r="D208" s="265" t="inlineStr">
        <is>
          <t>20.30.11.120, п.40</t>
        </is>
      </c>
      <c r="E208" s="265"/>
      <c r="F208" s="266" t="s">
        <v>556</v>
      </c>
      <c r="G208" s="267" t="s">
        <v>261</v>
      </c>
      <c r="H208" s="267"/>
      <c r="I208" s="269">
        <v>40.118347999999997</v>
      </c>
      <c r="J208" s="40">
        <f t="shared" si="23"/>
        <v>40.118348</v>
      </c>
      <c r="K208" s="41"/>
      <c r="L208" s="290">
        <v>14616.85</v>
      </c>
      <c r="M208" s="25"/>
      <c r="N208" s="290">
        <f t="shared" si="29"/>
        <v>14616.85</v>
      </c>
      <c r="O208" s="15">
        <f t="shared" si="26"/>
        <v>14616.85</v>
      </c>
      <c r="P208" s="368" t="inlineStr">
        <is>
          <t>Добавлено по текущей ВОР: 40,118348 кг; шифр 20.30.11.120, п.40. Цена по конъюнктурному анализу исходной сметы (КА к ЛСР 02-01-01, п.40: ООО "Все инструменты.ру" (ИНН 7722753969), прайс-лист от 30.04.2026, стр.90-92); 446 руб./кг с НДС (НДС 22 %, ЗСР 2 %, ×0,9771 — приведение к IX.2025 по ТСН-2001.12 п.3.4.10, распоряжения ДЭПиР ДПР-Р-31/25, ДПР-Р-20/26): 446,00 ÷ 1,22 × 1,02 × 0,9771 = 364,35; база 364,35 ÷ 10,18 = 35,79; текущая 35,79 × 10,18 = 364,34 руб.</t>
        </is>
      </c>
      <c r="Q208" s="70" t="s">
        <v>336</v>
      </c>
      <c r="R208" s="70" t="inlineStr">
        <is>
          <t>ВОР 02-01-01_доб, строка 96; 23/085-И-ВР.АР, лист 4</t>
        </is>
      </c>
    </row>
    <row r="209" spans="1:18" ht="105">
      <c r="A209" s="5">
        <f t="shared" si="28"/>
        <v>162</v>
      </c>
      <c r="B209" s="24">
        <v>81</v>
      </c>
      <c r="C209" s="24"/>
      <c r="D209" s="265" t="inlineStr">
        <is>
          <t>6.70-112-2</t>
        </is>
      </c>
      <c r="E209" s="265"/>
      <c r="F209" s="266" t="inlineStr">
        <is>
          <t>Простая клеевая окраска внутренних помещений</t>
        </is>
      </c>
      <c r="G209" s="267" t="s">
        <v>262</v>
      </c>
      <c r="H209" s="267"/>
      <c r="I209" s="269">
        <v>0.96630000000000005</v>
      </c>
      <c r="J209" s="40">
        <f t="shared" si="23"/>
        <v>0.9663</v>
      </c>
      <c r="K209" s="41"/>
      <c r="L209" s="290">
        <v>32132.54</v>
      </c>
      <c r="M209" s="25"/>
      <c r="N209" s="290">
        <f t="shared" si="29"/>
        <v>32132.54</v>
      </c>
      <c r="O209" s="15">
        <f t="shared" si="26"/>
        <v>32132.54</v>
      </c>
      <c r="P209" s="368" t="inlineStr">
        <is>
          <t>Добавлено по текущей ВОР: 0,9663 100 м2 окрашиваемой поверхности; шифр 6.70-112-2. Клеевая побелка — ремонтная норма 6.70-112-2; коэффициенты п.2.2.6 Прил.2.2 к нормам ТСН-2001.3 не применяются, так как ремонтная норма ТСН-2001.6 есть. Цена по ТСН-2001 Доп.82, индексы 217/82 (сентябрь 2025).</t>
        </is>
      </c>
      <c r="Q209" s="70" t="s">
        <v>336</v>
      </c>
      <c r="R209" s="70" t="inlineStr">
        <is>
          <t>ВОР 02-01-01_доб, строка 97; 23/085-И-ВР.АР, лист 4</t>
        </is>
      </c>
    </row>
    <row r="210" spans="1:18" ht="105">
      <c r="A210" s="5">
        <f t="shared" si="28"/>
        <v>163</v>
      </c>
      <c r="B210" s="24">
        <v>82</v>
      </c>
      <c r="C210" s="24"/>
      <c r="D210" s="265" t="inlineStr">
        <is>
          <t>6.70-112-1</t>
        </is>
      </c>
      <c r="E210" s="265"/>
      <c r="F210" s="266" t="inlineStr">
        <is>
          <t>Известковая окраска внутренних помещений</t>
        </is>
      </c>
      <c r="G210" s="267" t="s">
        <v>262</v>
      </c>
      <c r="H210" s="267"/>
      <c r="I210" s="269">
        <v>1.5738000000000001</v>
      </c>
      <c r="J210" s="40">
        <f t="shared" si="23"/>
        <v>1.5738</v>
      </c>
      <c r="K210" s="41"/>
      <c r="L210" s="290">
        <v>43656.19</v>
      </c>
      <c r="M210" s="25"/>
      <c r="N210" s="290">
        <f t="shared" si="29"/>
        <v>43656.19</v>
      </c>
      <c r="O210" s="15">
        <f t="shared" si="26"/>
        <v>43656.19</v>
      </c>
      <c r="P210" s="368" t="inlineStr">
        <is>
          <t>Добавлено по текущей ВОР: 1,5738 100 м2 окрашиваемой поверхности; шифр 6.70-112-1. Известковая побелка — ремонтная норма 6.70-112-1; коэффициенты п.2.2.6 Прил.2.2 к нормам ТСН-2001.3 не применяются, так как ремонтная норма ТСН-2001.6 есть. Цена по ТСН-2001 Доп.82, индексы 217/82 (сентябрь 2025).</t>
        </is>
      </c>
      <c r="Q210" s="70" t="s">
        <v>336</v>
      </c>
      <c r="R210" s="70" t="inlineStr">
        <is>
          <t>ВОР 02-01-01_доб, строка 98; 23/085-И-ВР.АР, лист 4</t>
        </is>
      </c>
    </row>
    <row r="211" spans="1:18" ht="105">
      <c r="A211" s="5">
        <f t="shared" si="28"/>
        <v>164</v>
      </c>
      <c r="B211" s="24">
        <v>83</v>
      </c>
      <c r="C211" s="24"/>
      <c r="D211" s="265" t="s">
        <v>393</v>
      </c>
      <c r="E211" s="265"/>
      <c r="F211" s="266" t="s">
        <v>263</v>
      </c>
      <c r="G211" s="267" t="s">
        <v>264</v>
      </c>
      <c r="H211" s="267"/>
      <c r="I211" s="270">
        <v>3.85</v>
      </c>
      <c r="J211" s="40">
        <f t="shared" si="23"/>
        <v>3.85</v>
      </c>
      <c r="K211" s="41"/>
      <c r="L211" s="290">
        <v>1662.82</v>
      </c>
      <c r="M211" s="25"/>
      <c r="N211" s="290">
        <f t="shared" si="29"/>
        <v>1662.82</v>
      </c>
      <c r="O211" s="15">
        <f t="shared" si="26"/>
        <v>1662.82</v>
      </c>
      <c r="P211" s="368" t="inlineStr">
        <is>
          <t>Добавлено по текущей ВОР: 3,85 1 м2 оклеиваемой поверхности; шифр 6.70-111-1. Цена по ТСН-2001 Доп.82, индексы 217/82 (сентябрь 2025).</t>
        </is>
      </c>
      <c r="Q211" s="70" t="s">
        <v>336</v>
      </c>
      <c r="R211" s="70" t="inlineStr">
        <is>
          <t>ВОР 02-01-01_доб, строка 99; 23/085-И-ВР.АР, лист 1–8</t>
        </is>
      </c>
    </row>
    <row r="212" spans="1:18" ht="115">
      <c r="A212" s="5">
        <f t="shared" si="28"/>
        <v>165</v>
      </c>
      <c r="B212" s="24">
        <v>84</v>
      </c>
      <c r="C212" s="24"/>
      <c r="D212" s="265" t="inlineStr">
        <is>
          <t>3.70-265-10</t>
        </is>
      </c>
      <c r="E212" s="265"/>
      <c r="F212" s="266" t="inlineStr">
        <is>
          <t>Улучшенное оштукатуривание потолков цементным раствором по камню и бетону внутри зданий</t>
        </is>
      </c>
      <c r="G212" s="267" t="s">
        <v>260</v>
      </c>
      <c r="H212" s="267"/>
      <c r="I212" s="269">
        <v>3.85E-2</v>
      </c>
      <c r="J212" s="40">
        <f t="shared" si="23"/>
        <v>3.85E-2</v>
      </c>
      <c r="K212" s="41"/>
      <c r="L212" s="290">
        <v>8473.85</v>
      </c>
      <c r="M212" s="25"/>
      <c r="N212" s="290">
        <f t="shared" si="29"/>
        <v>8473.85</v>
      </c>
      <c r="O212" s="15">
        <f t="shared" si="26"/>
        <v>8473.85</v>
      </c>
      <c r="P212" s="368" t="inlineStr">
        <is>
          <t>Добавлено по текущей ВОР: 0,0385 100 м2 оштукатуриваемой поверхности; шифр 3.70-265-10. Штукатурка цементно-песчаная по проекту — норма 3.70-265-10 «цементным раствором» вместо известковой 3.70-264-6; расход по норме. Цена по ТСН-2001 Доп.82, индексы 217/82 (сентябрь 2025).</t>
        </is>
      </c>
      <c r="Q212" s="70" t="s">
        <v>336</v>
      </c>
      <c r="R212" s="70" t="inlineStr">
        <is>
          <t>ВОР 02-01-01_доб, строка 100; 23/085-И-ВР.АР, лист 4</t>
        </is>
      </c>
    </row>
    <row r="213" spans="1:18" ht="114.75">
      <c r="A213" s="5">
        <f t="shared" si="28"/>
        <v>166</v>
      </c>
      <c r="B213" s="24">
        <v>85</v>
      </c>
      <c r="C213" s="24"/>
      <c r="D213" s="265" t="inlineStr">
        <is>
          <t>6.70-259-2</t>
        </is>
      </c>
      <c r="E213" s="265"/>
      <c r="F213" s="266" t="s">
        <v>265</v>
      </c>
      <c r="G213" s="267" t="s">
        <v>223</v>
      </c>
      <c r="H213" s="267"/>
      <c r="I213" s="269">
        <v>3.85E-2</v>
      </c>
      <c r="J213" s="40">
        <f t="shared" si="23"/>
        <v>3.85E-2</v>
      </c>
      <c r="K213" s="41"/>
      <c r="L213" s="290">
        <v>4125.51</v>
      </c>
      <c r="M213" s="25"/>
      <c r="N213" s="290">
        <f t="shared" si="29"/>
        <v>4125.51</v>
      </c>
      <c r="O213" s="15">
        <f t="shared" si="26"/>
        <v>4125.51</v>
      </c>
      <c r="P213" s="368" t="inlineStr">
        <is>
          <t>Добавлено по текущей ВОР: 0,0385 100 м2; шифр 6.70-259-2. Окраска потолков по сборным конструкциям — ремонтная норма 6.70-259-2 (введена Доп.82); коэффициенты п.2.2.6 Прил.2.2 к нормам ТСН-2001.3 не применяются, так как ремонтная норма ТСН-2001.6 есть; расход материалов — по норме. Цена по ТСН-2001 Доп.82, индексы 217/82 (сентябрь 2025).</t>
        </is>
      </c>
      <c r="Q213" s="70" t="s">
        <v>336</v>
      </c>
      <c r="R213" s="70" t="inlineStr">
        <is>
          <t>ВОР 02-01-01_доб, строка 101; 23/085-И-ВР.АР, лист 4</t>
        </is>
      </c>
    </row>
    <row r="214" spans="1:18" ht="95">
      <c r="A214" s="5">
        <f t="shared" si="28"/>
        <v>167</v>
      </c>
      <c r="B214" s="24">
        <v>86</v>
      </c>
      <c r="C214" s="24"/>
      <c r="D214" s="265" t="s">
        <v>431</v>
      </c>
      <c r="E214" s="265"/>
      <c r="F214" s="266" t="s">
        <v>497</v>
      </c>
      <c r="G214" s="267" t="s">
        <v>247</v>
      </c>
      <c r="H214" s="267"/>
      <c r="I214" s="272">
        <v>0</v>
      </c>
      <c r="J214" s="40">
        <f t="shared" si="23"/>
        <v>0</v>
      </c>
      <c r="K214" s="41"/>
      <c r="L214" s="290">
        <v>0</v>
      </c>
      <c r="M214" s="25"/>
      <c r="N214" s="290">
        <f t="shared" si="29"/>
        <v>0</v>
      </c>
      <c r="O214" s="15">
        <f t="shared" si="26"/>
        <v>0</v>
      </c>
      <c r="P214" s="368" t="inlineStr">
        <is>
          <t>Исключено из добавленной ЛСР как повтор: каркас подвесного потолка 3.70-49-1 учитывается один раз на потолок.</t>
        </is>
      </c>
      <c r="Q214" s="70" t="s">
        <v>336</v>
      </c>
      <c r="R214" s="70" t="inlineStr">
        <is>
          <t>ВОР 02-01-01_доб, строка 102; 23/085-И-ВР.АР, лист 1</t>
        </is>
      </c>
    </row>
    <row r="215" spans="1:18" ht="127.5">
      <c r="A215" s="5">
        <f t="shared" si="28"/>
        <v>168</v>
      </c>
      <c r="B215" s="24">
        <v>87</v>
      </c>
      <c r="C215" s="24"/>
      <c r="D215" s="265" t="s">
        <v>416</v>
      </c>
      <c r="E215" s="265"/>
      <c r="F215" s="266" t="s">
        <v>227</v>
      </c>
      <c r="G215" s="267" t="s">
        <v>223</v>
      </c>
      <c r="H215" s="267"/>
      <c r="I215" s="271">
        <v>4.6079999999999997</v>
      </c>
      <c r="J215" s="40">
        <f t="shared" si="23"/>
        <v>4.608</v>
      </c>
      <c r="K215" s="41"/>
      <c r="L215" s="290">
        <v>1946098.13</v>
      </c>
      <c r="M215" s="25"/>
      <c r="N215" s="290">
        <f t="shared" si="29"/>
        <v>1946098.13</v>
      </c>
      <c r="O215" s="15">
        <f t="shared" si="26"/>
        <v>1946098.13</v>
      </c>
      <c r="P215" s="368" t="inlineStr">
        <is>
          <t>Добавлено по текущей ВОР: 4,608 100 м2; шифр 3.70-258-1. Цена по ТСН-2001 Доп.82, индексы 217/82 (сентябрь 2025).</t>
        </is>
      </c>
      <c r="Q215" s="70" t="s">
        <v>336</v>
      </c>
      <c r="R215" s="70" t="inlineStr">
        <is>
          <t>ВОР 02-01-01_доб, строка 103; 23/085-И-ВР.АР, лист 1</t>
        </is>
      </c>
    </row>
    <row r="216" spans="1:18" ht="85">
      <c r="A216" s="5">
        <f t="shared" si="28"/>
        <v>169</v>
      </c>
      <c r="B216" s="24">
        <v>88</v>
      </c>
      <c r="C216" s="24"/>
      <c r="D216" s="265" t="s">
        <v>533</v>
      </c>
      <c r="E216" s="265"/>
      <c r="F216" s="266" t="s">
        <v>267</v>
      </c>
      <c r="G216" s="267" t="s">
        <v>154</v>
      </c>
      <c r="H216" s="267"/>
      <c r="I216" s="270">
        <v>470.02</v>
      </c>
      <c r="J216" s="40">
        <f t="shared" si="23"/>
        <v>470.02</v>
      </c>
      <c r="K216" s="41"/>
      <c r="L216" s="290">
        <v>553171.12</v>
      </c>
      <c r="M216" s="25"/>
      <c r="N216" s="290">
        <f t="shared" si="29"/>
        <v>553171.12</v>
      </c>
      <c r="O216" s="15">
        <f t="shared" si="26"/>
        <v>553171.12</v>
      </c>
      <c r="P216" s="368" t="inlineStr">
        <is>
          <t>Добавлено по текущей ВОР: 470,02 м2; шифр 23.14.12.140, п.31. Цена по конъюнктурному анализу исходной сметы (КА к ЛСР 02-01-01, п.31: ООО «К.Центр» (ИНН 5257164850), прайс-лист от 15.09.2025, стр.77-79); 1384,64 руб./м2 с НДС (НДС 20 % на дату прайса, ЗСР 2 %): 1 384,64 ÷ 1,20 × 1,02 = 1 176,94; база 1 176,94 ÷ 10,18 = 115,61; текущая 115,61 × 10,18 = 1 176,91 руб.</t>
        </is>
      </c>
      <c r="Q216" s="70" t="s">
        <v>336</v>
      </c>
      <c r="R216" s="70" t="inlineStr">
        <is>
          <t>ВОР 02-01-01_доб, строка 104; 23/085-И-ВР.АР, лист 4</t>
        </is>
      </c>
    </row>
    <row r="217" spans="1:18" ht="115">
      <c r="A217" s="5">
        <f t="shared" si="28"/>
        <v>170</v>
      </c>
      <c r="B217" s="24">
        <v>89</v>
      </c>
      <c r="C217" s="24"/>
      <c r="D217" s="265" t="inlineStr">
        <is>
          <t>3.70-265-8</t>
        </is>
      </c>
      <c r="E217" s="265"/>
      <c r="F217" s="266" t="inlineStr">
        <is>
          <t>Простое оштукатуривание потолков цементным раствором по камню и бетону внутри зданий</t>
        </is>
      </c>
      <c r="G217" s="267" t="s">
        <v>260</v>
      </c>
      <c r="H217" s="267"/>
      <c r="I217" s="269">
        <v>0.2051</v>
      </c>
      <c r="J217" s="40">
        <f t="shared" si="23"/>
        <v>0.2051</v>
      </c>
      <c r="K217" s="41"/>
      <c r="L217" s="290">
        <v>39720.95</v>
      </c>
      <c r="M217" s="25"/>
      <c r="N217" s="290">
        <f t="shared" si="29"/>
        <v>39720.95</v>
      </c>
      <c r="O217" s="15">
        <f t="shared" si="26"/>
        <v>39720.95</v>
      </c>
      <c r="P217" s="368" t="inlineStr">
        <is>
          <t>Добавлено по текущей ВОР: 0,2051 100 м2 оштукатуриваемой поверхности; шифр 3.70-265-8. Штукатурка цементно-песчаная по проекту — норма 3.70-265-8 «цементным раствором» вместо известковой 3.70-264-2; расход по норме. Цена по ТСН-2001 Доп.82, индексы 217/82 (сентябрь 2025).</t>
        </is>
      </c>
      <c r="Q217" s="70" t="s">
        <v>336</v>
      </c>
      <c r="R217" s="70" t="inlineStr">
        <is>
          <t>ВОР 02-01-01_доб, строка 105; 23/085-И-ВР.АР, лист 4</t>
        </is>
      </c>
    </row>
    <row r="218" spans="1:18" ht="85">
      <c r="A218" s="5">
        <f t="shared" si="28"/>
        <v>171</v>
      </c>
      <c r="B218" s="24">
        <v>90</v>
      </c>
      <c r="C218" s="24"/>
      <c r="D218" s="265" t="inlineStr">
        <is>
          <t>6.70-257-2</t>
        </is>
      </c>
      <c r="E218" s="265"/>
      <c r="F218" s="266" t="s">
        <v>220</v>
      </c>
      <c r="G218" s="267" t="s">
        <v>223</v>
      </c>
      <c r="H218" s="267"/>
      <c r="I218" s="269">
        <v>0.2051</v>
      </c>
      <c r="J218" s="40">
        <f t="shared" si="23"/>
        <v>0.2051</v>
      </c>
      <c r="K218" s="41"/>
      <c r="L218" s="290">
        <v>23707.74</v>
      </c>
      <c r="M218" s="25"/>
      <c r="N218" s="290">
        <f t="shared" si="29"/>
        <v>23707.74</v>
      </c>
      <c r="O218" s="15">
        <f t="shared" si="26"/>
        <v>23707.74</v>
      </c>
      <c r="P218" s="368" t="inlineStr">
        <is>
          <t>Добавлено по текущей ВОР: 0,2051 100 м2; шифр 6.70-257-2. Окраска потолков по штукатурке — ремонтная норма 6.70-257-2 (введена Доп.82); коэффициенты п.2.2.6 Прил.2.2 к нормам ТСН-2001.3 не применяются, так как ремонтная норма ТСН-2001.6 есть; расход материалов — по норме. Цена по ТСН-2001 Доп.82, индексы 217/82 (сентябрь 2025).</t>
        </is>
      </c>
      <c r="Q218" s="70" t="s">
        <v>336</v>
      </c>
      <c r="R218" s="70" t="inlineStr">
        <is>
          <t>ВОР 02-01-01_доб, строка 106; 23/085-И-ВР.АР, лист 4</t>
        </is>
      </c>
    </row>
    <row r="219" spans="1:18" ht="85">
      <c r="A219" s="5">
        <f t="shared" si="28"/>
        <v>172</v>
      </c>
      <c r="B219" s="24">
        <v>91</v>
      </c>
      <c r="C219" s="24"/>
      <c r="D219" s="265" t="inlineStr">
        <is>
          <t>20.30.11.120, п.40</t>
        </is>
      </c>
      <c r="E219" s="265"/>
      <c r="F219" s="266" t="s">
        <v>556</v>
      </c>
      <c r="G219" s="267" t="s">
        <v>261</v>
      </c>
      <c r="H219" s="267"/>
      <c r="I219" s="269">
        <v>4.5983419999999997</v>
      </c>
      <c r="J219" s="40">
        <f t="shared" si="23"/>
        <v>4.598342</v>
      </c>
      <c r="K219" s="41"/>
      <c r="L219" s="290">
        <v>1675.32</v>
      </c>
      <c r="M219" s="41"/>
      <c r="N219" s="290">
        <f t="shared" si="29"/>
        <v>1675.32</v>
      </c>
      <c r="O219" s="15">
        <f t="shared" ref="O219" si="30">N219-K219</f>
        <v>1675.32</v>
      </c>
      <c r="P219" s="368" t="inlineStr">
        <is>
          <t>Добавлено по текущей ВОР: 4,598342 кг; шифр 20.30.11.120, п.40. Цена по конъюнктурному анализу исходной сметы (КА к ЛСР 02-01-01, п.40: ООО "Все инструменты.ру" (ИНН 7722753969), прайс-лист от 30.04.2026, стр.90-92); 446 руб./кг с НДС (НДС 22 %, ЗСР 2 %, ×0,9771 — приведение к IX.2025 по ТСН-2001.12 п.3.4.10, распоряжения ДЭПиР ДПР-Р-31/25, ДПР-Р-20/26): 446,00 ÷ 1,22 × 1,02 × 0,9771 = 364,35; база 364,35 ÷ 10,18 = 35,79; текущая 35,79 × 10,18 = 364,34 руб.</t>
        </is>
      </c>
      <c r="Q219" s="70" t="s">
        <v>336</v>
      </c>
      <c r="R219" s="70" t="inlineStr">
        <is>
          <t>ВОР 02-01-01_доб, строка 107; 23/085-И-ВР.АР, лист 4</t>
        </is>
      </c>
    </row>
    <row r="220" spans="1:18" ht="18.75" customHeight="1">
      <c r="A220" s="22"/>
      <c r="B220" s="309" t="s">
        <v>170</v>
      </c>
      <c r="C220" s="310"/>
      <c r="D220" s="310"/>
      <c r="E220" s="310"/>
      <c r="F220" s="310"/>
      <c r="G220" s="274"/>
      <c r="H220" s="274"/>
      <c r="I220" s="274"/>
      <c r="J220" s="40"/>
      <c r="K220" s="41"/>
      <c r="L220" s="290"/>
      <c r="M220" s="41"/>
      <c r="N220" s="290"/>
      <c r="O220" s="15"/>
      <c r="P220" s="43"/>
      <c r="Q220" s="70"/>
      <c r="R220" s="70"/>
    </row>
    <row r="221" spans="1:18" ht="25.5" customHeight="1">
      <c r="A221" s="22"/>
      <c r="B221" s="309" t="s">
        <v>271</v>
      </c>
      <c r="C221" s="310"/>
      <c r="D221" s="310"/>
      <c r="E221" s="310"/>
      <c r="F221" s="310"/>
      <c r="G221" s="274"/>
      <c r="H221" s="274"/>
      <c r="I221" s="274"/>
      <c r="J221" s="40"/>
      <c r="K221" s="41"/>
      <c r="L221" s="290"/>
      <c r="M221" s="25"/>
      <c r="N221" s="290"/>
      <c r="O221" s="15"/>
      <c r="P221" s="43"/>
      <c r="Q221" s="70"/>
      <c r="R221" s="70"/>
    </row>
    <row r="222" spans="1:18" ht="105">
      <c r="A222" s="5">
        <v>173</v>
      </c>
      <c r="B222" s="24">
        <v>92</v>
      </c>
      <c r="C222" s="24"/>
      <c r="D222" s="265" t="s">
        <v>393</v>
      </c>
      <c r="E222" s="265"/>
      <c r="F222" s="266" t="s">
        <v>263</v>
      </c>
      <c r="G222" s="267" t="s">
        <v>264</v>
      </c>
      <c r="H222" s="267"/>
      <c r="I222" s="270">
        <v>224.34</v>
      </c>
      <c r="J222" s="40">
        <f t="shared" si="23"/>
        <v>224.34</v>
      </c>
      <c r="K222" s="41"/>
      <c r="L222" s="290">
        <v>96873.98</v>
      </c>
      <c r="M222" s="25"/>
      <c r="N222" s="290">
        <f t="shared" si="29"/>
        <v>96873.98</v>
      </c>
      <c r="O222" s="15">
        <f t="shared" si="26"/>
        <v>96873.98</v>
      </c>
      <c r="P222" s="368" t="inlineStr">
        <is>
          <t>Добавлено по текущей ВОР: 224,34 1 м2 оклеиваемой поверхности; шифр 6.70-111-1. Цена по ТСН-2001 Доп.82, индексы 217/82 (сентябрь 2025).</t>
        </is>
      </c>
      <c r="Q222" s="70" t="s">
        <v>336</v>
      </c>
      <c r="R222" s="70" t="inlineStr">
        <is>
          <t>ВОР 02-01-01_доб, строка 110; 23/085-И-ВР.АР, лист 1–8</t>
        </is>
      </c>
    </row>
    <row r="223" spans="1:18" ht="115">
      <c r="A223" s="5">
        <f t="shared" ref="A223:A227" si="31">A222+1</f>
        <v>174</v>
      </c>
      <c r="B223" s="24">
        <v>93</v>
      </c>
      <c r="C223" s="24"/>
      <c r="D223" s="265" t="inlineStr">
        <is>
          <t>3.70-265-9</t>
        </is>
      </c>
      <c r="E223" s="265"/>
      <c r="F223" s="266" t="inlineStr">
        <is>
          <t>Улучшенное оштукатуривание стен цементным раствором по камню и бетону внутри зданий</t>
        </is>
      </c>
      <c r="G223" s="267" t="s">
        <v>260</v>
      </c>
      <c r="H223" s="267"/>
      <c r="I223" s="269">
        <v>2.2433999999999998</v>
      </c>
      <c r="J223" s="40">
        <f t="shared" si="23"/>
        <v>2.2434</v>
      </c>
      <c r="K223" s="41"/>
      <c r="L223" s="290">
        <v>487443.29</v>
      </c>
      <c r="M223" s="25"/>
      <c r="N223" s="290">
        <f t="shared" si="29"/>
        <v>487443.29</v>
      </c>
      <c r="O223" s="15">
        <f t="shared" si="26"/>
        <v>487443.29</v>
      </c>
      <c r="P223" s="368" t="inlineStr">
        <is>
          <t>Добавлено по текущей ВОР: 2,2434 100 м2 оштукатуриваемой поверхности; шифр 3.70-265-9. Штукатурка цементно-песчаная по стеклосетке по проекту (АР1-ТЧ л.3) — норма 3.70-265-9 «цементным раствором» вместо известковой 3.70-264-5; расход по норме. Цена по ТСН-2001 Доп.82, индексы 217/82 (сентябрь 2025).</t>
        </is>
      </c>
      <c r="Q223" s="70" t="s">
        <v>336</v>
      </c>
      <c r="R223" s="70" t="inlineStr">
        <is>
          <t>ВОР 02-01-01_доб, строка 111; 23/085-И-ВР.АР, лист 4</t>
        </is>
      </c>
    </row>
    <row r="224" spans="1:18" ht="85">
      <c r="A224" s="5">
        <f t="shared" si="31"/>
        <v>175</v>
      </c>
      <c r="B224" s="24">
        <v>94</v>
      </c>
      <c r="C224" s="24"/>
      <c r="D224" s="265" t="inlineStr">
        <is>
          <t>3.70-299-3</t>
        </is>
      </c>
      <c r="E224" s="265"/>
      <c r="F224" s="266" t="s">
        <v>498</v>
      </c>
      <c r="G224" s="267" t="s">
        <v>223</v>
      </c>
      <c r="H224" s="267"/>
      <c r="I224" s="269">
        <v>4.1905000000000001</v>
      </c>
      <c r="J224" s="40">
        <f t="shared" si="23"/>
        <v>4.1905</v>
      </c>
      <c r="K224" s="41"/>
      <c r="L224" s="290">
        <v>18623.82</v>
      </c>
      <c r="M224" s="25"/>
      <c r="N224" s="290">
        <f t="shared" si="29"/>
        <v>18623.82</v>
      </c>
      <c r="O224" s="15">
        <f t="shared" si="26"/>
        <v>18623.82</v>
      </c>
      <c r="P224" s="368" t="inlineStr">
        <is>
          <t>Добавлено по текущей ВОР: 4,1905 100 м2; шифр 3.70-299-3. Расценка 3.70-299-1 исключена Доп.82; применена 3.70-299-3 той же таблицы (грунтование стен). Цена по ТСН-2001 Доп.82, индексы 217/82 (сентябрь 2025); материал «Грунтовка для стен под обои антиплесень KLEO PROTECT концент» — по КА к ЛСР 02-01-01, п.41: ООО "Интернет Решения" (ИНН 7704217370), прайс-лист от 30.04.2026, стр.93-95; НДС 22 %, ЗСР 2 %, ×0,9771 — приведение к IX.2025 по ТСН-2001.12 п.3.4.10, распоряжения ДЭПиР ДПР-Р-31/25, ДПР-Р-20/26: 647,00 ÷ 1,22 × 1,02 × 0,9771 = 528,55; база 528,55 ÷ 10,18 = 51,92; текущая 51,92 × 10,18 = 528,55 руб.</t>
        </is>
      </c>
      <c r="Q224" s="70" t="s">
        <v>336</v>
      </c>
      <c r="R224" s="70" t="inlineStr">
        <is>
          <t>ВОР 02-01-01_доб, строка 112; 23/085-И-ВР.АР, лист 4</t>
        </is>
      </c>
    </row>
    <row r="225" spans="1:18" ht="85">
      <c r="A225" s="5">
        <f t="shared" si="31"/>
        <v>176</v>
      </c>
      <c r="B225" s="24">
        <v>95</v>
      </c>
      <c r="C225" s="24"/>
      <c r="D225" s="265" t="inlineStr">
        <is>
          <t>6.70-256-2</t>
        </is>
      </c>
      <c r="E225" s="265"/>
      <c r="F225" s="266" t="s">
        <v>269</v>
      </c>
      <c r="G225" s="267" t="s">
        <v>223</v>
      </c>
      <c r="H225" s="267"/>
      <c r="I225" s="271">
        <v>1.071</v>
      </c>
      <c r="J225" s="40">
        <f t="shared" si="23"/>
        <v>1.071</v>
      </c>
      <c r="K225" s="41"/>
      <c r="L225" s="290">
        <v>102302.09</v>
      </c>
      <c r="M225" s="25"/>
      <c r="N225" s="290">
        <f t="shared" si="29"/>
        <v>102302.09</v>
      </c>
      <c r="O225" s="15">
        <f t="shared" si="26"/>
        <v>102302.09</v>
      </c>
      <c r="P225" s="368" t="inlineStr">
        <is>
          <t>Добавлено по текущей ВОР: 1,071 100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2025).</t>
        </is>
      </c>
      <c r="Q225" s="70" t="s">
        <v>336</v>
      </c>
      <c r="R225" s="70" t="inlineStr">
        <is>
          <t>ВОР 02-01-01_доб, строка 113; 23/085-И-ВР.АР, лист 4</t>
        </is>
      </c>
    </row>
    <row r="226" spans="1:18" ht="85">
      <c r="A226" s="5">
        <f t="shared" si="31"/>
        <v>177</v>
      </c>
      <c r="B226" s="24">
        <v>96</v>
      </c>
      <c r="C226" s="24"/>
      <c r="D226" s="265" t="inlineStr">
        <is>
          <t>6.70-256-2</t>
        </is>
      </c>
      <c r="E226" s="265"/>
      <c r="F226" s="266" t="s">
        <v>269</v>
      </c>
      <c r="G226" s="267" t="s">
        <v>223</v>
      </c>
      <c r="H226" s="267"/>
      <c r="I226" s="269">
        <v>1.1724000000000001</v>
      </c>
      <c r="J226" s="40">
        <f t="shared" si="23"/>
        <v>1.1724</v>
      </c>
      <c r="K226" s="41"/>
      <c r="L226" s="290">
        <v>122983.69</v>
      </c>
      <c r="M226" s="25"/>
      <c r="N226" s="290">
        <f t="shared" si="29"/>
        <v>122983.69</v>
      </c>
      <c r="O226" s="15">
        <f t="shared" si="26"/>
        <v>122983.69</v>
      </c>
      <c r="P226" s="368" t="inlineStr">
        <is>
          <t>Добавлено по текущей ВОР: 1,1724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2025); материал «Негорючая краска АКТЕРМ КМ0» — по КА к ЛСР 02-01-01, п.40: ООО "Все инструменты.ру" (ИНН 7722753969), прайс-лист от 30.04.2026, стр.90-92; НДС 22 %, ЗСР 2 %, ×0,9771 — приведение к IX.2025 по ТСН-2001.12 п.3.4.10, распоряжения ДЭПиР ДПР-Р-31/25, ДПР-Р-20/26: 446,00 ÷ 1,22 × 1,02 × 0,9771 = 364,35; база 364,35 ÷ 10,18 = 35,79; текущая 35,79 × 10,18 = 364,34 руб.</t>
        </is>
      </c>
      <c r="Q226" s="70" t="s">
        <v>336</v>
      </c>
      <c r="R226" s="70" t="inlineStr">
        <is>
          <t>ВОР 02-01-01_доб, строка 114; 23/085-И-ВР.АР, лист 4</t>
        </is>
      </c>
    </row>
    <row r="227" spans="1:18" ht="153">
      <c r="A227" s="5">
        <f t="shared" si="31"/>
        <v>178</v>
      </c>
      <c r="B227" s="24">
        <v>97</v>
      </c>
      <c r="C227" s="24"/>
      <c r="D227" s="265" t="s">
        <v>433</v>
      </c>
      <c r="E227" s="265"/>
      <c r="F227" s="266" t="s">
        <v>499</v>
      </c>
      <c r="G227" s="267" t="s">
        <v>223</v>
      </c>
      <c r="H227" s="267"/>
      <c r="I227" s="269">
        <v>7.6799999999999993E-2</v>
      </c>
      <c r="J227" s="40">
        <f t="shared" si="23"/>
        <v>0.0768</v>
      </c>
      <c r="K227" s="41"/>
      <c r="L227" s="290">
        <v>24918.6</v>
      </c>
      <c r="M227" s="25"/>
      <c r="N227" s="290">
        <f t="shared" si="29"/>
        <v>24918.6</v>
      </c>
      <c r="O227" s="15">
        <f t="shared" si="26"/>
        <v>24918.6</v>
      </c>
      <c r="P227" s="368" t="inlineStr">
        <is>
          <t>Добавлено по текущей ВОР: 0,0768 100 м2; шифр 3.70-224-1. Плитка учтена по норме расхода 109 м² на 100 м² облицовки. Отдельная грунтовка под облицовку исключена: грунтование входит в состав нормы 3.70-224-1. Цена по ТСН-2001 Доп.82, индексы 217/82 (сентябрь 2025).</t>
        </is>
      </c>
      <c r="Q227" s="70" t="s">
        <v>336</v>
      </c>
      <c r="R227" s="70" t="inlineStr">
        <is>
          <t>ВОР 02-01-01_доб, строка 115; 23/085-И-ВР.АР, лист 6</t>
        </is>
      </c>
    </row>
    <row r="228" spans="1:18" ht="14.25">
      <c r="A228" s="5"/>
      <c r="B228" s="273" t="s">
        <v>270</v>
      </c>
      <c r="C228" s="274"/>
      <c r="D228" s="274"/>
      <c r="E228" s="274"/>
      <c r="F228" s="274"/>
      <c r="G228" s="274"/>
      <c r="H228" s="274"/>
      <c r="I228" s="274"/>
      <c r="J228" s="40"/>
      <c r="K228" s="41"/>
      <c r="L228" s="291"/>
      <c r="M228" s="41"/>
      <c r="N228" s="290"/>
      <c r="O228" s="15"/>
      <c r="P228" s="43"/>
      <c r="Q228" s="70"/>
      <c r="R228" s="70"/>
    </row>
    <row r="229" spans="1:18" ht="105">
      <c r="A229" s="22">
        <v>179</v>
      </c>
      <c r="B229" s="24">
        <v>98</v>
      </c>
      <c r="C229" s="24"/>
      <c r="D229" s="265" t="s">
        <v>393</v>
      </c>
      <c r="E229" s="265"/>
      <c r="F229" s="266" t="s">
        <v>263</v>
      </c>
      <c r="G229" s="267" t="s">
        <v>264</v>
      </c>
      <c r="H229" s="267"/>
      <c r="I229" s="270">
        <v>680.08</v>
      </c>
      <c r="J229" s="275">
        <f t="shared" ref="J229" si="32">H229+I229</f>
        <v>680.08</v>
      </c>
      <c r="K229" s="41"/>
      <c r="L229" s="290">
        <v>293670.74</v>
      </c>
      <c r="M229" s="25"/>
      <c r="N229" s="290">
        <f t="shared" si="29"/>
        <v>293670.74</v>
      </c>
      <c r="O229" s="15">
        <f t="shared" ref="O229" si="33">N229-K229</f>
        <v>293670.74</v>
      </c>
      <c r="P229" s="368" t="inlineStr">
        <is>
          <t>Добавлено по текущей ВОР: 680,08 1 м2 оклеиваемой поверхности; шифр 6.70-111-1. Цена по ТСН-2001 Доп.82, индексы 217/82 (сентябрь 2025).</t>
        </is>
      </c>
      <c r="Q229" s="70" t="s">
        <v>336</v>
      </c>
      <c r="R229" s="70" t="inlineStr">
        <is>
          <t>ВОР 02-01-01_доб, строка 117; 23/085-И-ВР.АР, лист 1–8</t>
        </is>
      </c>
    </row>
    <row r="230" spans="1:18" ht="115">
      <c r="A230" s="5">
        <f t="shared" ref="A230:A238" si="34">A229+1</f>
        <v>180</v>
      </c>
      <c r="B230" s="24">
        <v>99</v>
      </c>
      <c r="C230" s="24"/>
      <c r="D230" s="265" t="inlineStr">
        <is>
          <t>3.70-265-9</t>
        </is>
      </c>
      <c r="E230" s="265"/>
      <c r="F230" s="266" t="inlineStr">
        <is>
          <t>Улучшенное оштукатуривание стен цементным раствором по камню и бетону внутри зданий</t>
        </is>
      </c>
      <c r="G230" s="267" t="s">
        <v>260</v>
      </c>
      <c r="H230" s="267"/>
      <c r="I230" s="269">
        <v>6.8007999999999997</v>
      </c>
      <c r="J230" s="40">
        <f t="shared" si="23"/>
        <v>6.8008</v>
      </c>
      <c r="K230" s="41"/>
      <c r="L230" s="290">
        <v>1477669.78</v>
      </c>
      <c r="M230" s="25"/>
      <c r="N230" s="290">
        <f t="shared" si="29"/>
        <v>1477669.78</v>
      </c>
      <c r="O230" s="15">
        <f t="shared" si="26"/>
        <v>1477669.78</v>
      </c>
      <c r="P230" s="368" t="inlineStr">
        <is>
          <t>Добавлено по текущей ВОР: 6,8008 100 м2 оштукатуриваемой поверхности; шифр 3.70-265-9. Штукатурка цементно-песчаная по стеклосетке по проекту (АР1-ТЧ л.3) — норма 3.70-265-9 «цементным раствором» вместо известковой 3.70-264-5; расход по норме. Цена по ТСН-2001 Доп.82, индексы 217/82 (сентябрь 2025).</t>
        </is>
      </c>
      <c r="Q230" s="70" t="s">
        <v>336</v>
      </c>
      <c r="R230" s="70" t="inlineStr">
        <is>
          <t>ВОР 02-01-01_доб, строка 118; 23/085-И-ВР.АР, лист 4</t>
        </is>
      </c>
    </row>
    <row r="231" spans="1:18" ht="115">
      <c r="A231" s="5">
        <f t="shared" si="34"/>
        <v>181</v>
      </c>
      <c r="B231" s="24">
        <v>100</v>
      </c>
      <c r="C231" s="24"/>
      <c r="D231" s="265" t="inlineStr">
        <is>
          <t>3.70-265-7</t>
        </is>
      </c>
      <c r="E231" s="265"/>
      <c r="F231" s="266" t="inlineStr">
        <is>
          <t>Простое оштукатуривание стен цементным раствором по камню и бетону внутри зданий</t>
        </is>
      </c>
      <c r="G231" s="267" t="s">
        <v>260</v>
      </c>
      <c r="H231" s="267"/>
      <c r="I231" s="269">
        <v>0.5232</v>
      </c>
      <c r="J231" s="40">
        <f t="shared" si="23"/>
        <v>0.5232</v>
      </c>
      <c r="K231" s="41"/>
      <c r="L231" s="290">
        <v>97419.23</v>
      </c>
      <c r="M231" s="25"/>
      <c r="N231" s="290">
        <f t="shared" si="29"/>
        <v>97419.23</v>
      </c>
      <c r="O231" s="15">
        <f t="shared" si="26"/>
        <v>97419.23</v>
      </c>
      <c r="P231" s="368" t="inlineStr">
        <is>
          <t>Добавлено по текущей ВОР: 0,5232 100 м2 оштукатуриваемой поверхности; шифр 3.70-265-7. Штукатурка цементно-песчаная по проекту (АР1-ТЧ л.3) — норма 3.70-265-7 «цементным раствором» вместо известковой 3.70-264-1; расход раствора и смеси по норме. Цена по ТСН-2001 Доп.82, индексы 217/82 (сентябрь 2025).</t>
        </is>
      </c>
      <c r="Q231" s="70" t="s">
        <v>336</v>
      </c>
      <c r="R231" s="70" t="inlineStr">
        <is>
          <t>ВОР 02-01-01_доб, строка 119; 23/085-И-ВР.АР, лист 4</t>
        </is>
      </c>
    </row>
    <row r="232" spans="1:18" ht="85">
      <c r="A232" s="5">
        <f t="shared" si="34"/>
        <v>182</v>
      </c>
      <c r="B232" s="24">
        <v>101</v>
      </c>
      <c r="C232" s="24"/>
      <c r="D232" s="265" t="inlineStr">
        <is>
          <t>6.70-256-2</t>
        </is>
      </c>
      <c r="E232" s="265"/>
      <c r="F232" s="266" t="s">
        <v>269</v>
      </c>
      <c r="G232" s="267" t="s">
        <v>223</v>
      </c>
      <c r="H232" s="267"/>
      <c r="I232" s="269">
        <v>2.2686000000000002</v>
      </c>
      <c r="J232" s="40">
        <f t="shared" si="23"/>
        <v>2.2686</v>
      </c>
      <c r="K232" s="41"/>
      <c r="L232" s="290">
        <v>255936.3</v>
      </c>
      <c r="M232" s="25"/>
      <c r="N232" s="290">
        <f t="shared" si="29"/>
        <v>255936.3</v>
      </c>
      <c r="O232" s="15">
        <f t="shared" si="26"/>
        <v>255936.3</v>
      </c>
      <c r="P232" s="368" t="inlineStr">
        <is>
          <t>Добавлено по текущей ВОР: 2,2686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Окраска стен по гипсокартону 72,73 м² (ВОР 105, 1 этаж) — норма 6.70-258-2 «Улучшенная окраска водно-дисперсионными составами стен по сборным конструкциям, подготовленным под окраску» (Доп.82); по штукатурке 154,13 м² — 6.70-256-2; всего по строке 226,86 м² (ВОР 104). Шпатлевание и грунтование — в составе нормы, материалы по расходу нормы. Площадь гипсокартона этажа 277,09 м² распределена между видами окраски этажа пропорционально их площадям (марка краски по гипсокартону в ВОР не указана; норма и расход от марки не зависят). Цена по ТСН-2001 Доп.82, индексы 217/82 (сентябрь 2025).</t>
        </is>
      </c>
      <c r="Q232" s="70" t="s">
        <v>336</v>
      </c>
      <c r="R232" s="70" t="inlineStr">
        <is>
          <t>ВОР 02-01-01_доб, строка 120; 23/085-И-ВР.АР, лист 4</t>
        </is>
      </c>
    </row>
    <row r="233" spans="1:18" ht="89.25">
      <c r="A233" s="5">
        <f t="shared" si="34"/>
        <v>183</v>
      </c>
      <c r="B233" s="24">
        <v>102</v>
      </c>
      <c r="C233" s="24"/>
      <c r="D233" s="265" t="s">
        <v>434</v>
      </c>
      <c r="E233" s="265"/>
      <c r="F233" s="266" t="s">
        <v>500</v>
      </c>
      <c r="G233" s="267" t="s">
        <v>223</v>
      </c>
      <c r="H233" s="267"/>
      <c r="I233" s="269">
        <v>0</v>
      </c>
      <c r="J233" s="40">
        <f t="shared" ref="J233:J295" si="35">H233+I233</f>
        <v>0</v>
      </c>
      <c r="K233" s="41"/>
      <c r="L233" s="290">
        <v>0</v>
      </c>
      <c r="M233" s="25"/>
      <c r="N233" s="290">
        <f t="shared" si="29"/>
        <v>0</v>
      </c>
      <c r="O233" s="15">
        <f t="shared" si="26"/>
        <v>0</v>
      </c>
      <c r="P233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33" s="70" t="s">
        <v>336</v>
      </c>
      <c r="R233" s="70" t="inlineStr">
        <is>
          <t>ВОР 02-01-01_доб, строка 121; 23/085-И-ВР.АР, лист 4</t>
        </is>
      </c>
    </row>
    <row r="234" spans="1:18" ht="89.25">
      <c r="A234" s="5">
        <f t="shared" si="34"/>
        <v>184</v>
      </c>
      <c r="B234" s="24">
        <v>103</v>
      </c>
      <c r="C234" s="24"/>
      <c r="D234" s="265" t="s">
        <v>432</v>
      </c>
      <c r="E234" s="265"/>
      <c r="F234" s="266" t="s">
        <v>501</v>
      </c>
      <c r="G234" s="267" t="s">
        <v>223</v>
      </c>
      <c r="H234" s="267"/>
      <c r="I234" s="269">
        <v>0</v>
      </c>
      <c r="J234" s="40">
        <f t="shared" si="35"/>
        <v>0</v>
      </c>
      <c r="K234" s="41"/>
      <c r="L234" s="290">
        <v>0</v>
      </c>
      <c r="M234" s="25"/>
      <c r="N234" s="290">
        <f t="shared" si="29"/>
        <v>0</v>
      </c>
      <c r="O234" s="15">
        <f t="shared" si="26"/>
        <v>0</v>
      </c>
      <c r="P234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34" s="70" t="s">
        <v>336</v>
      </c>
      <c r="R234" s="70" t="inlineStr">
        <is>
          <t>ВОР 02-01-01_доб, строка 122; 23/085-И-ВР.АР, лист 4</t>
        </is>
      </c>
    </row>
    <row r="235" spans="1:18" ht="85">
      <c r="A235" s="5">
        <f t="shared" si="34"/>
        <v>185</v>
      </c>
      <c r="B235" s="24">
        <v>104</v>
      </c>
      <c r="C235" s="24"/>
      <c r="D235" s="265" t="inlineStr">
        <is>
          <t>6.70-256-2</t>
        </is>
      </c>
      <c r="E235" s="265"/>
      <c r="F235" s="266" t="s">
        <v>269</v>
      </c>
      <c r="G235" s="267" t="s">
        <v>223</v>
      </c>
      <c r="H235" s="267"/>
      <c r="I235" s="269">
        <v>6.3747999999999996</v>
      </c>
      <c r="J235" s="40">
        <f t="shared" si="35"/>
        <v>6.3748</v>
      </c>
      <c r="K235" s="41"/>
      <c r="L235" s="290">
        <v>647181.48</v>
      </c>
      <c r="M235" s="25"/>
      <c r="N235" s="290">
        <f t="shared" si="29"/>
        <v>647181.48</v>
      </c>
      <c r="O235" s="15">
        <f t="shared" si="26"/>
        <v>647181.48</v>
      </c>
      <c r="P235" s="368" t="inlineStr">
        <is>
          <t>Добавлено по текущей ВОР: 6,3748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Окраска стен по гипсокартону 204,36 м² (ВОР 105, 1 этаж) — норма 6.70-258-2 «Улучшенная окраска водно-дисперсионными составами стен по сборным конструкциям, подготовленным под окраску» (Доп.82); по штукатурке 433,12 м² — 6.70-256-2; всего по строке 637,48 м² (ВОР 106). Шпатлевание и грунтование — в составе нормы, материалы по расходу нормы. Площадь гипсокартона этажа 277,09 м² распределена между видами окраски этажа пропорционально их площадям (марка краски по гипсокартону в ВОР не указана; норма и расход от марки не зависят). Цена по ТСН-2001 Доп.82, индексы 217/82 (сентябрь 2025); материал «Негорючая краска АКТЕРМ КМ0» — по КА к ЛСР 02-01-01, п.40: ООО "Все инструменты.ру" (ИНН 7722753969), прайс-лист от 30.04.2026, стр.90-92; НДС 22 %, ЗСР 2 %, ×0,9771 — приведение к IX.2025 по ТСН-2001.12 п.3.4.10, распоряжения ДЭПиР ДПР-Р-31/25, ДПР-Р-20/26: 446,00 ÷ 1,22 × 1,02 × 0,9771 = 364,35; база 364,35 ÷ 10,18 = 35,79; текущая 35,79 × 10,18 = 364,34 руб.</t>
        </is>
      </c>
      <c r="Q235" s="70" t="s">
        <v>336</v>
      </c>
      <c r="R235" s="70" t="inlineStr">
        <is>
          <t>ВОР 02-01-01_доб, строка 123; 23/085-И-ВР.АР, лист 4</t>
        </is>
      </c>
    </row>
    <row r="236" spans="1:18" ht="85">
      <c r="A236" s="5">
        <f t="shared" si="34"/>
        <v>186</v>
      </c>
      <c r="B236" s="24">
        <v>105</v>
      </c>
      <c r="C236" s="24"/>
      <c r="D236" s="265" t="inlineStr">
        <is>
          <t>6.70-256-2</t>
        </is>
      </c>
      <c r="E236" s="265"/>
      <c r="F236" s="266" t="s">
        <v>269</v>
      </c>
      <c r="G236" s="267" t="s">
        <v>223</v>
      </c>
      <c r="H236" s="267"/>
      <c r="I236" s="269">
        <v>0.41860000000000003</v>
      </c>
      <c r="J236" s="40">
        <f t="shared" si="35"/>
        <v>0.4186</v>
      </c>
      <c r="K236" s="41"/>
      <c r="L236" s="290">
        <v>39984.1</v>
      </c>
      <c r="M236" s="25"/>
      <c r="N236" s="290">
        <f t="shared" si="29"/>
        <v>39984.1</v>
      </c>
      <c r="O236" s="15">
        <f t="shared" si="26"/>
        <v>39984.1</v>
      </c>
      <c r="P236" s="368" t="inlineStr">
        <is>
          <t>Добавлено по текущей ВОР: 0,4186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2025).</t>
        </is>
      </c>
      <c r="Q236" s="70" t="s">
        <v>336</v>
      </c>
      <c r="R236" s="70" t="inlineStr">
        <is>
          <t>ВОР 02-01-01_доб, строка 124; 23/085-И-ВР.АР, лист 4</t>
        </is>
      </c>
    </row>
    <row r="237" spans="1:18" ht="153">
      <c r="A237" s="5">
        <f t="shared" si="34"/>
        <v>187</v>
      </c>
      <c r="B237" s="24">
        <v>106</v>
      </c>
      <c r="C237" s="24"/>
      <c r="D237" s="265" t="s">
        <v>433</v>
      </c>
      <c r="E237" s="265"/>
      <c r="F237" s="266" t="s">
        <v>499</v>
      </c>
      <c r="G237" s="267" t="s">
        <v>223</v>
      </c>
      <c r="H237" s="267"/>
      <c r="I237" s="269">
        <v>0.17860000000000001</v>
      </c>
      <c r="J237" s="40">
        <f t="shared" si="35"/>
        <v>0.1786</v>
      </c>
      <c r="K237" s="41"/>
      <c r="L237" s="290">
        <v>57949.25</v>
      </c>
      <c r="M237" s="25"/>
      <c r="N237" s="290">
        <f t="shared" si="29"/>
        <v>57949.25</v>
      </c>
      <c r="O237" s="15">
        <f t="shared" si="26"/>
        <v>57949.25</v>
      </c>
      <c r="P237" s="368" t="inlineStr">
        <is>
          <t>Добавлено по текущей ВОР: 0,1786 100 м2; шифр 3.70-224-1. Плитка учтена по норме расхода 109 м² на 100 м² облицовки. Отдельная грунтовка под облицовку исключена: грунтование входит в состав нормы 3.70-224-1. Цена по ТСН-2001 Доп.82, индексы 217/82 (сентябрь 2025).</t>
        </is>
      </c>
      <c r="Q237" s="70" t="s">
        <v>336</v>
      </c>
      <c r="R237" s="70" t="inlineStr">
        <is>
          <t>ВОР 02-01-01_доб, строка 125; 23/085-И-ВР.АР, лист 6</t>
        </is>
      </c>
    </row>
    <row r="238" spans="1:18" ht="140.25">
      <c r="A238" s="5">
        <f t="shared" si="34"/>
        <v>188</v>
      </c>
      <c r="B238" s="24">
        <v>107</v>
      </c>
      <c r="C238" s="24"/>
      <c r="D238" s="265" t="s">
        <v>433</v>
      </c>
      <c r="E238" s="265"/>
      <c r="F238" s="266" t="s">
        <v>502</v>
      </c>
      <c r="G238" s="267" t="s">
        <v>223</v>
      </c>
      <c r="H238" s="267"/>
      <c r="I238" s="269">
        <v>0.5232</v>
      </c>
      <c r="J238" s="40">
        <f t="shared" si="35"/>
        <v>0.5232</v>
      </c>
      <c r="K238" s="41"/>
      <c r="L238" s="290">
        <v>169760.21</v>
      </c>
      <c r="M238" s="25"/>
      <c r="N238" s="290">
        <f t="shared" si="29"/>
        <v>169760.21</v>
      </c>
      <c r="O238" s="15">
        <f t="shared" si="26"/>
        <v>169760.21</v>
      </c>
      <c r="P238" s="368" t="inlineStr">
        <is>
          <t>Добавлено по текущей ВОР: 0,5232 100 м2; шифр 3.70-224-1. Плитка учтена по норме расхода 109 м² на 100 м² облицовки. Отдельная грунтовка под облицовку исключена: грунтование входит в состав нормы 3.70-224-1. Цена по ТСН-2001 Доп.82, индексы 217/82 (сентябрь 2025).</t>
        </is>
      </c>
      <c r="Q238" s="70" t="s">
        <v>336</v>
      </c>
      <c r="R238" s="70" t="inlineStr">
        <is>
          <t>ВОР 02-01-01_доб, строка 126; 23/085-И-ВР.АР, лист 6</t>
        </is>
      </c>
    </row>
    <row r="239" spans="1:18" ht="24" customHeight="1">
      <c r="B239" s="273" t="s">
        <v>272</v>
      </c>
      <c r="C239" s="274"/>
      <c r="D239" s="274"/>
      <c r="E239" s="274"/>
      <c r="F239" s="274"/>
      <c r="G239" s="274"/>
      <c r="H239" s="274"/>
      <c r="I239" s="274"/>
      <c r="J239" s="40"/>
      <c r="K239" s="41"/>
      <c r="L239" s="291"/>
      <c r="M239" s="41"/>
      <c r="N239" s="290"/>
      <c r="O239" s="15"/>
      <c r="P239" s="43"/>
      <c r="Q239" s="70"/>
      <c r="R239" s="70"/>
    </row>
    <row r="240" spans="1:18" ht="105">
      <c r="A240" s="5">
        <f>A238+1</f>
        <v>189</v>
      </c>
      <c r="B240" s="24">
        <v>108</v>
      </c>
      <c r="C240" s="24"/>
      <c r="D240" s="265" t="s">
        <v>393</v>
      </c>
      <c r="E240" s="265"/>
      <c r="F240" s="266" t="s">
        <v>263</v>
      </c>
      <c r="G240" s="267" t="s">
        <v>264</v>
      </c>
      <c r="H240" s="267"/>
      <c r="I240" s="270">
        <v>535.96</v>
      </c>
      <c r="J240" s="40">
        <f>H240+I240</f>
        <v>535.96</v>
      </c>
      <c r="K240" s="41"/>
      <c r="L240" s="290">
        <v>231436.83</v>
      </c>
      <c r="M240" s="25"/>
      <c r="N240" s="290">
        <f t="shared" si="29"/>
        <v>231436.83</v>
      </c>
      <c r="O240" s="15">
        <f t="shared" ref="O240" si="36">N240-K240</f>
        <v>231436.83</v>
      </c>
      <c r="P240" s="368" t="inlineStr">
        <is>
          <t>Добавлено по текущей ВОР: 535,96 1 м2 оклеиваемой поверхности; шифр 6.70-111-1. Цена по ТСН-2001 Доп.82, индексы 217/82 (сентябрь 2025).</t>
        </is>
      </c>
      <c r="Q240" s="70" t="s">
        <v>336</v>
      </c>
      <c r="R240" s="70" t="inlineStr">
        <is>
          <t>ВОР 02-01-01_доб, строка 128; 23/085-И-ВР.АР, лист 1–8</t>
        </is>
      </c>
    </row>
    <row r="241" spans="1:18" ht="115">
      <c r="A241" s="5">
        <f>A240+1</f>
        <v>190</v>
      </c>
      <c r="B241" s="24">
        <v>109</v>
      </c>
      <c r="C241" s="24"/>
      <c r="D241" s="265" t="inlineStr">
        <is>
          <t>3.70-265-9</t>
        </is>
      </c>
      <c r="E241" s="265"/>
      <c r="F241" s="266" t="inlineStr">
        <is>
          <t>Улучшенное оштукатуривание стен цементным раствором по камню и бетону внутри зданий</t>
        </is>
      </c>
      <c r="G241" s="267" t="s">
        <v>260</v>
      </c>
      <c r="H241" s="267"/>
      <c r="I241" s="269">
        <v>5.3596000000000004</v>
      </c>
      <c r="J241" s="40">
        <f t="shared" si="35"/>
        <v>5.3596</v>
      </c>
      <c r="K241" s="41"/>
      <c r="L241" s="290">
        <v>1164527.66</v>
      </c>
      <c r="M241" s="25"/>
      <c r="N241" s="290">
        <f t="shared" si="29"/>
        <v>1164527.66</v>
      </c>
      <c r="O241" s="15">
        <f t="shared" si="26"/>
        <v>1164527.66</v>
      </c>
      <c r="P241" s="368" t="inlineStr">
        <is>
          <t>Добавлено по текущей ВОР: 5,3596 100 м2 оштукатуриваемой поверхности; шифр 3.70-265-9. Штукатурка цементно-песчаная по стеклосетке по проекту (АР1-ТЧ л.3) — норма 3.70-265-9 «цементным раствором» вместо известковой 3.70-264-5; расход по норме. Цена по ТСН-2001 Доп.82, индексы 217/82 (сентябрь 2025).</t>
        </is>
      </c>
      <c r="Q241" s="70" t="s">
        <v>336</v>
      </c>
      <c r="R241" s="70" t="inlineStr">
        <is>
          <t>ВОР 02-01-01_доб, строка 129; 23/085-И-ВР.АР, лист 4</t>
        </is>
      </c>
    </row>
    <row r="242" spans="1:18" ht="115">
      <c r="A242" s="5">
        <f t="shared" ref="A242:A250" si="37">A241+1</f>
        <v>191</v>
      </c>
      <c r="B242" s="24">
        <v>110</v>
      </c>
      <c r="C242" s="24"/>
      <c r="D242" s="265" t="inlineStr">
        <is>
          <t>3.70-265-7</t>
        </is>
      </c>
      <c r="E242" s="265"/>
      <c r="F242" s="266" t="inlineStr">
        <is>
          <t>Простое оштукатуривание стен цементным раствором по камню и бетону внутри зданий</t>
        </is>
      </c>
      <c r="G242" s="267" t="s">
        <v>260</v>
      </c>
      <c r="H242" s="267"/>
      <c r="I242" s="269">
        <v>0.29520000000000002</v>
      </c>
      <c r="J242" s="40">
        <f t="shared" si="35"/>
        <v>0.2952</v>
      </c>
      <c r="K242" s="41"/>
      <c r="L242" s="290">
        <v>54966.09</v>
      </c>
      <c r="M242" s="25"/>
      <c r="N242" s="290">
        <f t="shared" si="29"/>
        <v>54966.09</v>
      </c>
      <c r="O242" s="15">
        <f t="shared" si="26"/>
        <v>54966.09</v>
      </c>
      <c r="P242" s="368" t="inlineStr">
        <is>
          <t>Добавлено по текущей ВОР: 0,2952 100 м2 оштукатуриваемой поверхности; шифр 3.70-265-7. Штукатурка цементно-песчаная по проекту (АР1-ТЧ л.3) — норма 3.70-265-7 «цементным раствором» вместо известковой 3.70-264-1; расход раствора и смеси по норме. Цена по ТСН-2001 Доп.82, индексы 217/82 (сентябрь 2025).</t>
        </is>
      </c>
      <c r="Q242" s="70" t="s">
        <v>336</v>
      </c>
      <c r="R242" s="70" t="inlineStr">
        <is>
          <t>ВОР 02-01-01_доб, строка 130; 23/085-И-ВР.АР, лист 4</t>
        </is>
      </c>
    </row>
    <row r="243" spans="1:18" ht="85">
      <c r="A243" s="5">
        <f t="shared" si="37"/>
        <v>192</v>
      </c>
      <c r="B243" s="24">
        <v>111</v>
      </c>
      <c r="C243" s="24"/>
      <c r="D243" s="265" t="inlineStr">
        <is>
          <t>6.70-256-2</t>
        </is>
      </c>
      <c r="E243" s="265"/>
      <c r="F243" s="266" t="s">
        <v>269</v>
      </c>
      <c r="G243" s="267" t="s">
        <v>223</v>
      </c>
      <c r="H243" s="267"/>
      <c r="I243" s="269">
        <v>7.8978000000000002</v>
      </c>
      <c r="J243" s="40">
        <f t="shared" si="35"/>
        <v>7.8978</v>
      </c>
      <c r="K243" s="41"/>
      <c r="L243" s="290">
        <v>881860.3</v>
      </c>
      <c r="M243" s="25"/>
      <c r="N243" s="290">
        <f t="shared" si="29"/>
        <v>881860.3</v>
      </c>
      <c r="O243" s="15">
        <f t="shared" si="26"/>
        <v>881860.3</v>
      </c>
      <c r="P243" s="368" t="inlineStr">
        <is>
          <t>Добавлено по текущей ВОР: 7,8978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Окраска стен по гипсокартону 340,39 м² (ВОР 113, 2 этаж) — норма 6.70-258-2 «Улучшенная окраска водно-дисперсионными составами стен по сборным конструкциям, подготовленным под окраску» (Доп.82); по штукатурке 449,39 м² — 6.70-256-2; всего по строке 789,78 м² (ВОР 112). Шпатлевание и грунтование — в составе нормы, материалы по расходу нормы. Площадь гипсокартона этажа 405,96 м² распределена между видами окраски этажа пропорционально их площадям (марка краски по гипсокартону в ВОР не указана; норма и расход от марки не зависят). Цена по ТСН-2001 Доп.82, индексы 217/82 (сентябрь 2025).</t>
        </is>
      </c>
      <c r="Q243" s="70" t="s">
        <v>336</v>
      </c>
      <c r="R243" s="70" t="inlineStr">
        <is>
          <t>ВОР 02-01-01_доб, строка 131; 23/085-И-ВР.АР, лист 4</t>
        </is>
      </c>
    </row>
    <row r="244" spans="1:18" ht="89.25">
      <c r="A244" s="5">
        <f t="shared" si="37"/>
        <v>193</v>
      </c>
      <c r="B244" s="24">
        <v>112</v>
      </c>
      <c r="C244" s="24"/>
      <c r="D244" s="265" t="s">
        <v>434</v>
      </c>
      <c r="E244" s="265"/>
      <c r="F244" s="266" t="s">
        <v>500</v>
      </c>
      <c r="G244" s="267" t="s">
        <v>223</v>
      </c>
      <c r="H244" s="267"/>
      <c r="I244" s="269">
        <v>0</v>
      </c>
      <c r="J244" s="40">
        <f t="shared" si="35"/>
        <v>0</v>
      </c>
      <c r="K244" s="41"/>
      <c r="L244" s="290">
        <v>0</v>
      </c>
      <c r="M244" s="25"/>
      <c r="N244" s="290">
        <f t="shared" si="29"/>
        <v>0</v>
      </c>
      <c r="O244" s="15">
        <f t="shared" si="26"/>
        <v>0</v>
      </c>
      <c r="P244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44" s="70" t="s">
        <v>336</v>
      </c>
      <c r="R244" s="70" t="inlineStr">
        <is>
          <t>ВОР 02-01-01_доб, строка 132; 23/085-И-ВР.АР, лист 4</t>
        </is>
      </c>
    </row>
    <row r="245" spans="1:18" ht="89.25">
      <c r="A245" s="5">
        <f t="shared" si="37"/>
        <v>194</v>
      </c>
      <c r="B245" s="24">
        <v>113</v>
      </c>
      <c r="C245" s="24"/>
      <c r="D245" s="265" t="s">
        <v>432</v>
      </c>
      <c r="E245" s="265"/>
      <c r="F245" s="266" t="s">
        <v>501</v>
      </c>
      <c r="G245" s="267" t="s">
        <v>223</v>
      </c>
      <c r="H245" s="267"/>
      <c r="I245" s="269">
        <v>0</v>
      </c>
      <c r="J245" s="40">
        <f t="shared" si="35"/>
        <v>0</v>
      </c>
      <c r="K245" s="41"/>
      <c r="L245" s="290">
        <v>0</v>
      </c>
      <c r="M245" s="25"/>
      <c r="N245" s="290">
        <f t="shared" si="29"/>
        <v>0</v>
      </c>
      <c r="O245" s="15">
        <f t="shared" si="26"/>
        <v>0</v>
      </c>
      <c r="P245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45" s="70" t="s">
        <v>336</v>
      </c>
      <c r="R245" s="70" t="inlineStr">
        <is>
          <t>ВОР 02-01-01_доб, строка 133; 23/085-И-ВР.АР, лист 4</t>
        </is>
      </c>
    </row>
    <row r="246" spans="1:18" ht="85">
      <c r="A246" s="5">
        <f t="shared" si="37"/>
        <v>195</v>
      </c>
      <c r="B246" s="24">
        <v>114</v>
      </c>
      <c r="C246" s="24"/>
      <c r="D246" s="265" t="inlineStr">
        <is>
          <t>6.70-256-2</t>
        </is>
      </c>
      <c r="E246" s="265"/>
      <c r="F246" s="266" t="s">
        <v>269</v>
      </c>
      <c r="G246" s="267" t="s">
        <v>223</v>
      </c>
      <c r="H246" s="267"/>
      <c r="I246" s="269">
        <v>1.5214000000000001</v>
      </c>
      <c r="J246" s="40">
        <f t="shared" si="35"/>
        <v>1.5214</v>
      </c>
      <c r="K246" s="41"/>
      <c r="L246" s="290">
        <v>152685.68</v>
      </c>
      <c r="M246" s="25"/>
      <c r="N246" s="290">
        <f t="shared" si="29"/>
        <v>152685.68</v>
      </c>
      <c r="O246" s="15">
        <f t="shared" si="26"/>
        <v>152685.68</v>
      </c>
      <c r="P246" s="368" t="inlineStr">
        <is>
          <t>Добавлено по текущей ВОР: 1,5214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Окраска стен по гипсокартону 65,57 м² (ВОР 113, 2 этаж) — норма 6.70-258-2 «Улучшенная окраска водно-дисперсионными составами стен по сборным конструкциям, подготовленным под окраску» (Доп.82); по штукатурке 86,57 м² — 6.70-256-2; всего по строке 152,14 м² (ВОР 114). Шпатлевание и грунтование — в составе нормы, материалы по расходу нормы. Площадь гипсокартона этажа 405,96 м² распределена между видами окраски этажа пропорционально их площадям (марка краски по гипсокартону в ВОР не указана; норма и расход от марки не зависят). Цена по ТСН-2001 Доп.82, индексы 217/82 (сентябрь 2025); материал «Негорючая краска АКТЕРМ КМ0» — по КА к ЛСР 02-01-01, п.40: ООО "Все инструменты.ру" (ИНН 7722753969), прайс-лист от 30.04.2026, стр.90-92; НДС 22 %, ЗСР 2 %, ×0,9771 — приведение к IX.2025 по ТСН-2001.12 п.3.4.10, распоряжения ДЭПиР ДПР-Р-31/25, ДПР-Р-20/26: 446,00 ÷ 1,22 × 1,02 × 0,9771 = 364,35; база 364,35 ÷ 10,18 = 35,79; текущая 35,79 × 10,18 = 364,34 руб.</t>
        </is>
      </c>
      <c r="Q246" s="70" t="s">
        <v>336</v>
      </c>
      <c r="R246" s="70" t="inlineStr">
        <is>
          <t>ВОР 02-01-01_доб, строка 134; 23/085-И-ВР.АР, лист 4</t>
        </is>
      </c>
    </row>
    <row r="247" spans="1:18" ht="85">
      <c r="A247" s="5">
        <f t="shared" si="37"/>
        <v>196</v>
      </c>
      <c r="B247" s="24">
        <v>115</v>
      </c>
      <c r="C247" s="24"/>
      <c r="D247" s="265" t="inlineStr">
        <is>
          <t>6.70-256-2</t>
        </is>
      </c>
      <c r="E247" s="265"/>
      <c r="F247" s="266" t="s">
        <v>269</v>
      </c>
      <c r="G247" s="267" t="s">
        <v>223</v>
      </c>
      <c r="H247" s="267"/>
      <c r="I247" s="269">
        <v>0.25590000000000002</v>
      </c>
      <c r="J247" s="40">
        <f t="shared" si="35"/>
        <v>0.2559</v>
      </c>
      <c r="K247" s="41"/>
      <c r="L247" s="290">
        <v>24443.34</v>
      </c>
      <c r="M247" s="25"/>
      <c r="N247" s="290">
        <f t="shared" si="29"/>
        <v>24443.34</v>
      </c>
      <c r="O247" s="15">
        <f t="shared" si="26"/>
        <v>24443.34</v>
      </c>
      <c r="P247" s="368" t="inlineStr">
        <is>
          <t>Добавлено по текущей ВОР: 0,2559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2025).</t>
        </is>
      </c>
      <c r="Q247" s="70" t="s">
        <v>336</v>
      </c>
      <c r="R247" s="70" t="inlineStr">
        <is>
          <t>ВОР 02-01-01_доб, строка 135; 23/085-И-ВР.АР, лист 4</t>
        </is>
      </c>
    </row>
    <row r="248" spans="1:18" ht="153">
      <c r="A248" s="5">
        <f t="shared" si="37"/>
        <v>197</v>
      </c>
      <c r="B248" s="24">
        <v>116</v>
      </c>
      <c r="C248" s="24"/>
      <c r="D248" s="265" t="s">
        <v>433</v>
      </c>
      <c r="E248" s="265"/>
      <c r="F248" s="266" t="s">
        <v>499</v>
      </c>
      <c r="G248" s="267" t="s">
        <v>223</v>
      </c>
      <c r="H248" s="267"/>
      <c r="I248" s="269">
        <v>0.1173</v>
      </c>
      <c r="J248" s="40">
        <f t="shared" si="35"/>
        <v>0.1173</v>
      </c>
      <c r="K248" s="41"/>
      <c r="L248" s="290">
        <v>38060.09</v>
      </c>
      <c r="M248" s="25"/>
      <c r="N248" s="290">
        <f t="shared" si="29"/>
        <v>38060.09</v>
      </c>
      <c r="O248" s="15">
        <f t="shared" si="26"/>
        <v>38060.09</v>
      </c>
      <c r="P248" s="368" t="inlineStr">
        <is>
          <t>Добавлено по текущей ВОР: 0,1173 100 м2; шифр 3.70-224-1. Плитка учтена по норме расхода 109 м² на 100 м² облицовки. Отдельная грунтовка под облицовку исключена: грунтование входит в состав нормы 3.70-224-1. Цена по ТСН-2001 Доп.82, индексы 217/82 (сентябрь 2025).</t>
        </is>
      </c>
      <c r="Q248" s="70" t="s">
        <v>336</v>
      </c>
      <c r="R248" s="70" t="inlineStr">
        <is>
          <t>ВОР 02-01-01_доб, строка 136; 23/085-И-ВР.АР, лист 6</t>
        </is>
      </c>
    </row>
    <row r="249" spans="1:18" ht="140.25">
      <c r="A249" s="5">
        <f t="shared" si="37"/>
        <v>198</v>
      </c>
      <c r="B249" s="24">
        <v>117</v>
      </c>
      <c r="C249" s="24"/>
      <c r="D249" s="265" t="s">
        <v>433</v>
      </c>
      <c r="E249" s="265"/>
      <c r="F249" s="266" t="s">
        <v>502</v>
      </c>
      <c r="G249" s="267" t="s">
        <v>223</v>
      </c>
      <c r="H249" s="267"/>
      <c r="I249" s="269">
        <v>0.29520000000000002</v>
      </c>
      <c r="J249" s="40">
        <f t="shared" si="35"/>
        <v>0.2952</v>
      </c>
      <c r="K249" s="41"/>
      <c r="L249" s="290">
        <v>95782.2</v>
      </c>
      <c r="M249" s="25"/>
      <c r="N249" s="290">
        <f t="shared" si="29"/>
        <v>95782.2</v>
      </c>
      <c r="O249" s="15">
        <f t="shared" si="26"/>
        <v>95782.2</v>
      </c>
      <c r="P249" s="368" t="inlineStr">
        <is>
          <t>Добавлено по текущей ВОР: 0,2952 100 м2; шифр 3.70-224-1. Плитка учтена по норме расхода 109 м² на 100 м² облицовки. Отдельная грунтовка под облицовку исключена: грунтование входит в состав нормы 3.70-224-1. Цена по ТСН-2001 Доп.82, индексы 217/82 (сентябрь 2025).</t>
        </is>
      </c>
      <c r="Q249" s="70" t="s">
        <v>336</v>
      </c>
      <c r="R249" s="70" t="inlineStr">
        <is>
          <t>ВОР 02-01-01_доб, строка 137; 23/085-И-ВР.АР, лист 6</t>
        </is>
      </c>
    </row>
    <row r="250" spans="1:18" ht="153">
      <c r="A250" s="5">
        <f t="shared" si="37"/>
        <v>199</v>
      </c>
      <c r="B250" s="24">
        <v>118</v>
      </c>
      <c r="C250" s="24"/>
      <c r="D250" s="265" t="s">
        <v>433</v>
      </c>
      <c r="E250" s="265"/>
      <c r="F250" s="266" t="s">
        <v>503</v>
      </c>
      <c r="G250" s="267" t="s">
        <v>223</v>
      </c>
      <c r="H250" s="267"/>
      <c r="I250" s="271">
        <v>1.6E-2</v>
      </c>
      <c r="J250" s="40">
        <f t="shared" si="35"/>
        <v>1.6E-2</v>
      </c>
      <c r="K250" s="41"/>
      <c r="L250" s="290">
        <v>5191.73</v>
      </c>
      <c r="M250" s="25"/>
      <c r="N250" s="290">
        <f t="shared" si="29"/>
        <v>5191.73</v>
      </c>
      <c r="O250" s="15">
        <f t="shared" si="26"/>
        <v>5191.73</v>
      </c>
      <c r="P250" s="368" t="inlineStr">
        <is>
          <t>Добавлено по текущей ВОР: 0,016 100 м2; шифр 3.70-224-1. Плитка учтена по норме расхода 109 м² на 100 м² облицовки. Отдельная грунтовка под облицовку исключена: грунтование входит в состав нормы 3.70-224-1. Цена по ТСН-2001 Доп.82, индексы 217/82 (сентябрь 2025).</t>
        </is>
      </c>
      <c r="Q250" s="70" t="s">
        <v>336</v>
      </c>
      <c r="R250" s="70" t="inlineStr">
        <is>
          <t>ВОР 02-01-01_доб, строка 138; 23/085-И-ВР.АР, лист 6</t>
        </is>
      </c>
    </row>
    <row r="251" spans="1:18" ht="14.25">
      <c r="A251" s="5"/>
      <c r="B251" s="309" t="s">
        <v>275</v>
      </c>
      <c r="C251" s="310"/>
      <c r="D251" s="310"/>
      <c r="E251" s="310"/>
      <c r="F251" s="274"/>
      <c r="G251" s="274"/>
      <c r="H251" s="274"/>
      <c r="I251" s="274"/>
      <c r="J251" s="40"/>
      <c r="K251" s="41"/>
      <c r="L251" s="291"/>
      <c r="M251" s="41"/>
      <c r="N251" s="290"/>
      <c r="O251" s="15"/>
      <c r="P251" s="43"/>
      <c r="Q251" s="70"/>
      <c r="R251" s="70"/>
    </row>
    <row r="252" spans="1:18" ht="105">
      <c r="A252" s="22">
        <v>200</v>
      </c>
      <c r="B252" s="24">
        <v>119</v>
      </c>
      <c r="C252" s="24"/>
      <c r="D252" s="265" t="s">
        <v>393</v>
      </c>
      <c r="E252" s="265"/>
      <c r="F252" s="266" t="s">
        <v>263</v>
      </c>
      <c r="G252" s="267" t="s">
        <v>264</v>
      </c>
      <c r="H252" s="267"/>
      <c r="I252" s="270">
        <v>1099.68</v>
      </c>
      <c r="J252" s="40">
        <f t="shared" ref="J252" si="38">H252+I252</f>
        <v>1099.68</v>
      </c>
      <c r="K252" s="41"/>
      <c r="L252" s="290">
        <v>474861.68</v>
      </c>
      <c r="M252" s="25"/>
      <c r="N252" s="290">
        <f t="shared" si="29"/>
        <v>474861.68</v>
      </c>
      <c r="O252" s="15">
        <f t="shared" ref="O252" si="39">N252-K252</f>
        <v>474861.68</v>
      </c>
      <c r="P252" s="368" t="inlineStr">
        <is>
          <t>Добавлено по текущей ВОР: 1099,68 1 м2 оклеиваемой поверхности; шифр 6.70-111-1. Цена по ТСН-2001 Доп.82, индексы 217/82 (сентябрь 2025).</t>
        </is>
      </c>
      <c r="Q252" s="70" t="s">
        <v>336</v>
      </c>
      <c r="R252" s="70" t="inlineStr">
        <is>
          <t>ВОР 02-01-01_доб, строка 140; 23/085-И-ВР.АР, лист 1–8</t>
        </is>
      </c>
    </row>
    <row r="253" spans="1:18" ht="115">
      <c r="A253" s="5">
        <f>A252+1</f>
        <v>201</v>
      </c>
      <c r="B253" s="24">
        <v>120</v>
      </c>
      <c r="C253" s="24"/>
      <c r="D253" s="265" t="inlineStr">
        <is>
          <t>3.70-265-9</t>
        </is>
      </c>
      <c r="E253" s="265"/>
      <c r="F253" s="266" t="inlineStr">
        <is>
          <t>Улучшенное оштукатуривание стен цементным раствором по камню и бетону внутри зданий</t>
        </is>
      </c>
      <c r="G253" s="267" t="s">
        <v>260</v>
      </c>
      <c r="H253" s="267"/>
      <c r="I253" s="269">
        <v>10.9968</v>
      </c>
      <c r="J253" s="40">
        <f t="shared" si="35"/>
        <v>10.9968</v>
      </c>
      <c r="K253" s="41"/>
      <c r="L253" s="290">
        <v>2389371.79</v>
      </c>
      <c r="M253" s="25"/>
      <c r="N253" s="290">
        <f t="shared" si="29"/>
        <v>2389371.79</v>
      </c>
      <c r="O253" s="15">
        <f t="shared" si="26"/>
        <v>2389371.79</v>
      </c>
      <c r="P253" s="368" t="inlineStr">
        <is>
          <t>Добавлено по текущей ВОР: 10,9968 100 м2 оштукатуриваемой поверхности; шифр 3.70-265-9. Штукатурка цементно-песчаная по стеклосетке по проекту (АР1-ТЧ л.3) — норма 3.70-265-9 «цементным раствором» вместо известковой 3.70-264-5; расход по норме. Цена по ТСН-2001 Доп.82, индексы 217/82 (сентябрь 2025).</t>
        </is>
      </c>
      <c r="Q253" s="70" t="s">
        <v>336</v>
      </c>
      <c r="R253" s="70" t="inlineStr">
        <is>
          <t>ВОР 02-01-01_доб, строка 141; 23/085-И-ВР.АР, лист 4</t>
        </is>
      </c>
    </row>
    <row r="254" spans="1:18" ht="115">
      <c r="A254" s="5">
        <f t="shared" ref="A254:A266" si="40">A253+1</f>
        <v>202</v>
      </c>
      <c r="B254" s="24">
        <v>121</v>
      </c>
      <c r="C254" s="24"/>
      <c r="D254" s="265" t="inlineStr">
        <is>
          <t>3.70-265-7</t>
        </is>
      </c>
      <c r="E254" s="265"/>
      <c r="F254" s="266" t="inlineStr">
        <is>
          <t>Простое оштукатуривание стен цементным раствором по камню и бетону внутри зданий</t>
        </is>
      </c>
      <c r="G254" s="267" t="s">
        <v>260</v>
      </c>
      <c r="H254" s="267"/>
      <c r="I254" s="269">
        <v>0.53639999999999999</v>
      </c>
      <c r="J254" s="40">
        <f t="shared" si="35"/>
        <v>0.5364</v>
      </c>
      <c r="K254" s="41"/>
      <c r="L254" s="290">
        <v>99876.39</v>
      </c>
      <c r="M254" s="25"/>
      <c r="N254" s="290">
        <f t="shared" si="29"/>
        <v>99876.39</v>
      </c>
      <c r="O254" s="15">
        <f t="shared" si="26"/>
        <v>99876.39</v>
      </c>
      <c r="P254" s="368" t="inlineStr">
        <is>
          <t>Добавлено по текущей ВОР: 0,5364 100 м2 оштукатуриваемой поверхности; шифр 3.70-265-7. Штукатурка цементно-песчаная по проекту (АР1-ТЧ л.3) — норма 3.70-265-7 «цементным раствором» вместо известковой 3.70-264-1; расход раствора и смеси по норме. Цена по ТСН-2001 Доп.82, индексы 217/82 (сентябрь 2025).</t>
        </is>
      </c>
      <c r="Q254" s="70" t="s">
        <v>336</v>
      </c>
      <c r="R254" s="70" t="inlineStr">
        <is>
          <t>ВОР 02-01-01_доб, строка 142; 23/085-И-ВР.АР, лист 4</t>
        </is>
      </c>
    </row>
    <row r="255" spans="1:18" ht="85">
      <c r="A255" s="5">
        <f t="shared" si="40"/>
        <v>203</v>
      </c>
      <c r="B255" s="24">
        <v>122</v>
      </c>
      <c r="C255" s="24"/>
      <c r="D255" s="265" t="inlineStr">
        <is>
          <t>6.70-256-2</t>
        </is>
      </c>
      <c r="E255" s="265"/>
      <c r="F255" s="266" t="s">
        <v>269</v>
      </c>
      <c r="G255" s="267" t="s">
        <v>223</v>
      </c>
      <c r="H255" s="267"/>
      <c r="I255" s="269">
        <v>5.3571999999999997</v>
      </c>
      <c r="J255" s="40">
        <f t="shared" si="35"/>
        <v>5.3572</v>
      </c>
      <c r="K255" s="41"/>
      <c r="L255" s="290">
        <v>591259.35</v>
      </c>
      <c r="M255" s="25"/>
      <c r="N255" s="290">
        <f t="shared" si="29"/>
        <v>591259.35</v>
      </c>
      <c r="O255" s="15">
        <f t="shared" si="26"/>
        <v>591259.35</v>
      </c>
      <c r="P255" s="368" t="inlineStr">
        <is>
          <t>Добавлено по текущей ВОР: 5,3572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Окраска стен по гипсокартону 296,89 м² (ВОР 122, 3 этаж) — норма 6.70-258-2 «Улучшенная окраска водно-дисперсионными составами стен по сборным конструкциям, подготовленным под окраску» (Доп.82); по штукатурке 238,83 м² — 6.70-256-2; всего по строке 535,72 м² (ВОР 121). Шпатлевание и грунтование — в составе нормы, материалы по расходу нормы. Цена по ТСН-2001 Доп.82, индексы 217/82 (сентябрь 2025).</t>
        </is>
      </c>
      <c r="Q255" s="70" t="s">
        <v>336</v>
      </c>
      <c r="R255" s="70" t="inlineStr">
        <is>
          <t>ВОР 02-01-01_доб, строка 143; 23/085-И-ВР.АР, лист 4</t>
        </is>
      </c>
    </row>
    <row r="256" spans="1:18" ht="89.25">
      <c r="A256" s="5">
        <f t="shared" si="40"/>
        <v>204</v>
      </c>
      <c r="B256" s="24">
        <v>123</v>
      </c>
      <c r="C256" s="24"/>
      <c r="D256" s="265" t="s">
        <v>434</v>
      </c>
      <c r="E256" s="265"/>
      <c r="F256" s="266" t="s">
        <v>500</v>
      </c>
      <c r="G256" s="267" t="s">
        <v>223</v>
      </c>
      <c r="H256" s="267"/>
      <c r="I256" s="269">
        <v>0</v>
      </c>
      <c r="J256" s="40">
        <f t="shared" si="35"/>
        <v>0</v>
      </c>
      <c r="K256" s="41"/>
      <c r="L256" s="290">
        <v>0</v>
      </c>
      <c r="M256" s="25"/>
      <c r="N256" s="290">
        <f t="shared" si="29"/>
        <v>0</v>
      </c>
      <c r="O256" s="15">
        <f t="shared" si="26"/>
        <v>0</v>
      </c>
      <c r="P256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56" s="70" t="s">
        <v>336</v>
      </c>
      <c r="R256" s="70" t="inlineStr">
        <is>
          <t>ВОР 02-01-01_доб, строка 144; 23/085-И-ВР.АР, лист 4</t>
        </is>
      </c>
    </row>
    <row r="257" spans="1:18" ht="89.25">
      <c r="A257" s="5">
        <f t="shared" si="40"/>
        <v>205</v>
      </c>
      <c r="B257" s="24">
        <v>124</v>
      </c>
      <c r="C257" s="24"/>
      <c r="D257" s="265" t="s">
        <v>432</v>
      </c>
      <c r="E257" s="265"/>
      <c r="F257" s="266" t="s">
        <v>501</v>
      </c>
      <c r="G257" s="267" t="s">
        <v>223</v>
      </c>
      <c r="H257" s="267"/>
      <c r="I257" s="269">
        <v>0</v>
      </c>
      <c r="J257" s="40">
        <f t="shared" si="35"/>
        <v>0</v>
      </c>
      <c r="K257" s="41"/>
      <c r="L257" s="290">
        <v>0</v>
      </c>
      <c r="M257" s="25"/>
      <c r="N257" s="290">
        <f t="shared" si="29"/>
        <v>0</v>
      </c>
      <c r="O257" s="15">
        <f t="shared" si="26"/>
        <v>0</v>
      </c>
      <c r="P257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57" s="70" t="s">
        <v>336</v>
      </c>
      <c r="R257" s="70" t="inlineStr">
        <is>
          <t>ВОР 02-01-01_доб, строка 145; 23/085-И-ВР.АР, лист 4</t>
        </is>
      </c>
    </row>
    <row r="258" spans="1:18" ht="85">
      <c r="A258" s="5">
        <f t="shared" si="40"/>
        <v>206</v>
      </c>
      <c r="B258" s="24">
        <v>125</v>
      </c>
      <c r="C258" s="24"/>
      <c r="D258" s="265" t="inlineStr">
        <is>
          <t>3.70-299-3</t>
        </is>
      </c>
      <c r="E258" s="265"/>
      <c r="F258" s="266" t="s">
        <v>435</v>
      </c>
      <c r="G258" s="267" t="s">
        <v>223</v>
      </c>
      <c r="H258" s="267"/>
      <c r="I258" s="269">
        <v>0.24959999999999999</v>
      </c>
      <c r="J258" s="40">
        <f t="shared" si="35"/>
        <v>0.2496</v>
      </c>
      <c r="K258" s="41"/>
      <c r="L258" s="290">
        <v>2711.73</v>
      </c>
      <c r="M258" s="25"/>
      <c r="N258" s="290">
        <f t="shared" si="29"/>
        <v>2711.73</v>
      </c>
      <c r="O258" s="15">
        <f t="shared" si="26"/>
        <v>2711.73</v>
      </c>
      <c r="P258" s="368" t="inlineStr">
        <is>
          <t>Добавлено по текущей ВОР: 0,2496 100 м2; шифр 3.70-299-3. Расценка 3.70-299-1 исключена Доп.82; применена 3.70-299-3 той же таблицы (грунтование стен). Грунтовка — по норме 0,0143 т на 100 м² (в исходной смете 10,3 кг — расход исключённой расценки). Цена по ТСН-2001 Доп.82, индексы 217/82 (сентябрь 2025).</t>
        </is>
      </c>
      <c r="Q258" s="70" t="s">
        <v>336</v>
      </c>
      <c r="R258" s="70" t="inlineStr">
        <is>
          <t>ВОР 02-01-01_доб, строка 146; 23/085-И-ВР.АР, лист 4</t>
        </is>
      </c>
    </row>
    <row r="259" spans="1:18" ht="127.5">
      <c r="A259" s="5">
        <f t="shared" si="40"/>
        <v>207</v>
      </c>
      <c r="B259" s="24">
        <v>126</v>
      </c>
      <c r="C259" s="24"/>
      <c r="D259" s="265" t="s">
        <v>436</v>
      </c>
      <c r="E259" s="265"/>
      <c r="F259" s="266" t="s">
        <v>437</v>
      </c>
      <c r="G259" s="267" t="s">
        <v>274</v>
      </c>
      <c r="H259" s="267"/>
      <c r="I259" s="269">
        <v>0.24959999999999999</v>
      </c>
      <c r="J259" s="40">
        <f t="shared" si="35"/>
        <v>0.2496</v>
      </c>
      <c r="K259" s="41"/>
      <c r="L259" s="290">
        <v>173383</v>
      </c>
      <c r="M259" s="25"/>
      <c r="N259" s="290">
        <f t="shared" si="29"/>
        <v>173383</v>
      </c>
      <c r="O259" s="15">
        <f t="shared" ref="O259:O321" si="41">N259-K259</f>
        <v>173383</v>
      </c>
      <c r="P259" s="368" t="inlineStr">
        <is>
          <t>Добавлено по текущей ВОР: 0,2496 100 м2 отделываемой поверхности; шифр 3.70-324-13. Краска — по норме 3.70-324-13: 0,0111 т на 100 м² (в исходной смете 22,42 кг). Цена по ТСН-2001 Доп.82, индексы 217/82 (сентябрь 2025).</t>
        </is>
      </c>
      <c r="Q259" s="70" t="s">
        <v>336</v>
      </c>
      <c r="R259" s="70" t="inlineStr">
        <is>
          <t>ВОР 02-01-01_доб, строка 147; 23/085-И-ВР.АР, лист 5</t>
        </is>
      </c>
    </row>
    <row r="260" spans="1:18" ht="85">
      <c r="A260" s="5">
        <f t="shared" si="40"/>
        <v>208</v>
      </c>
      <c r="B260" s="24">
        <v>127</v>
      </c>
      <c r="C260" s="24"/>
      <c r="D260" s="265" t="inlineStr">
        <is>
          <t>6.70-256-2</t>
        </is>
      </c>
      <c r="E260" s="265"/>
      <c r="F260" s="266" t="s">
        <v>269</v>
      </c>
      <c r="G260" s="267" t="s">
        <v>223</v>
      </c>
      <c r="H260" s="267"/>
      <c r="I260" s="271">
        <v>4.2930000000000001</v>
      </c>
      <c r="J260" s="40">
        <f t="shared" si="35"/>
        <v>4.293</v>
      </c>
      <c r="K260" s="41"/>
      <c r="L260" s="290">
        <v>447468.8</v>
      </c>
      <c r="M260" s="25"/>
      <c r="N260" s="290">
        <f t="shared" si="29"/>
        <v>447468.8</v>
      </c>
      <c r="O260" s="15">
        <f t="shared" si="41"/>
        <v>447468.8</v>
      </c>
      <c r="P260" s="368" t="inlineStr">
        <is>
          <t>Добавлено по текущей ВОР: 4,293 100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2025); материал «Негорючая краска АКТЕРМ КМ0» — по КА к ЛСР 02-01-01, п.40: ООО "Все инструменты.ру" (ИНН 7722753969), прайс-лист от 30.04.2026, стр.90-92; НДС 22 %, ЗСР 2 %, ×0,9771 — приведение к IX.2025 по ТСН-2001.12 п.3.4.10, распоряжения ДЭПиР ДПР-Р-31/25, ДПР-Р-20/26: 446,00 ÷ 1,22 × 1,02 × 0,9771 = 364,35; база 364,35 ÷ 10,18 = 35,79; текущая 35,79 × 10,18 = 364,34 руб.</t>
        </is>
      </c>
      <c r="Q260" s="70" t="s">
        <v>336</v>
      </c>
      <c r="R260" s="70" t="inlineStr">
        <is>
          <t>ВОР 02-01-01_доб, строка 148; 23/085-И-ВР.АР, лист 4</t>
        </is>
      </c>
    </row>
    <row r="261" spans="1:18" ht="85">
      <c r="A261" s="5">
        <f t="shared" si="40"/>
        <v>209</v>
      </c>
      <c r="B261" s="24">
        <v>128</v>
      </c>
      <c r="C261" s="24"/>
      <c r="D261" s="265" t="inlineStr">
        <is>
          <t>6.70-256-2</t>
        </is>
      </c>
      <c r="E261" s="265"/>
      <c r="F261" s="266" t="s">
        <v>269</v>
      </c>
      <c r="G261" s="267" t="s">
        <v>223</v>
      </c>
      <c r="H261" s="267"/>
      <c r="I261" s="269">
        <v>0.33389999999999997</v>
      </c>
      <c r="J261" s="40">
        <f t="shared" si="35"/>
        <v>0.3339</v>
      </c>
      <c r="K261" s="41"/>
      <c r="L261" s="290">
        <v>31894.71</v>
      </c>
      <c r="M261" s="25"/>
      <c r="N261" s="290">
        <f t="shared" si="29"/>
        <v>31894.71</v>
      </c>
      <c r="O261" s="15">
        <f t="shared" si="41"/>
        <v>31894.71</v>
      </c>
      <c r="P261" s="368" t="inlineStr">
        <is>
          <t>Добавлено по текущей ВОР: 0,3339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2025).</t>
        </is>
      </c>
      <c r="Q261" s="70" t="s">
        <v>336</v>
      </c>
      <c r="R261" s="70" t="inlineStr">
        <is>
          <t>ВОР 02-01-01_доб, строка 149; 23/085-И-ВР.АР, лист 4</t>
        </is>
      </c>
    </row>
    <row r="262" spans="1:18" ht="153">
      <c r="A262" s="5">
        <f t="shared" si="40"/>
        <v>210</v>
      </c>
      <c r="B262" s="24">
        <v>129</v>
      </c>
      <c r="C262" s="24"/>
      <c r="D262" s="265" t="s">
        <v>433</v>
      </c>
      <c r="E262" s="265"/>
      <c r="F262" s="266" t="s">
        <v>499</v>
      </c>
      <c r="G262" s="267" t="s">
        <v>223</v>
      </c>
      <c r="H262" s="267"/>
      <c r="I262" s="269">
        <v>0.1159</v>
      </c>
      <c r="J262" s="40">
        <f t="shared" si="35"/>
        <v>0.1159</v>
      </c>
      <c r="K262" s="41"/>
      <c r="L262" s="290">
        <v>37605.9</v>
      </c>
      <c r="M262" s="25"/>
      <c r="N262" s="290">
        <f t="shared" si="29"/>
        <v>37605.9</v>
      </c>
      <c r="O262" s="15">
        <f t="shared" si="41"/>
        <v>37605.9</v>
      </c>
      <c r="P262" s="368" t="inlineStr">
        <is>
          <t>Добавлено по текущей ВОР: 0,1159 100 м2; шифр 3.70-224-1. Плитка учтена по норме расхода 109 м² на 100 м² облицовки. Цена по ТСН-2001 Доп.82, индексы 217/82 (сентябрь 2025).</t>
        </is>
      </c>
      <c r="Q262" s="70" t="s">
        <v>336</v>
      </c>
      <c r="R262" s="70" t="inlineStr">
        <is>
          <t>ВОР 02-01-01_доб, строка 150; 23/085-И-ВР.АР, лист 6</t>
        </is>
      </c>
    </row>
    <row r="263" spans="1:18" ht="140.25">
      <c r="A263" s="5">
        <f t="shared" si="40"/>
        <v>211</v>
      </c>
      <c r="B263" s="24">
        <v>130</v>
      </c>
      <c r="C263" s="24"/>
      <c r="D263" s="265" t="s">
        <v>433</v>
      </c>
      <c r="E263" s="265"/>
      <c r="F263" s="266" t="s">
        <v>502</v>
      </c>
      <c r="G263" s="267" t="s">
        <v>223</v>
      </c>
      <c r="H263" s="267"/>
      <c r="I263" s="269">
        <v>0.36770000000000003</v>
      </c>
      <c r="J263" s="40">
        <f t="shared" si="35"/>
        <v>0.3677</v>
      </c>
      <c r="K263" s="41"/>
      <c r="L263" s="290">
        <v>119305.94</v>
      </c>
      <c r="M263" s="25"/>
      <c r="N263" s="290">
        <f t="shared" si="29"/>
        <v>119305.94</v>
      </c>
      <c r="O263" s="15">
        <f t="shared" si="41"/>
        <v>119305.94</v>
      </c>
      <c r="P263" s="368" t="inlineStr">
        <is>
          <t>Добавлено по текущей ВОР: 0,3677 100 м2; шифр 3.70-224-1. Плитка учтена по норме расхода 109 м² на 100 м² облицовки. Цена по ТСН-2001 Доп.82, индексы 217/82 (сентябрь 2025).</t>
        </is>
      </c>
      <c r="Q263" s="70" t="s">
        <v>336</v>
      </c>
      <c r="R263" s="70" t="inlineStr">
        <is>
          <t>ВОР 02-01-01_доб, строка 151; 23/085-И-ВР.АР, лист 6</t>
        </is>
      </c>
    </row>
    <row r="264" spans="1:18" ht="153">
      <c r="A264" s="5">
        <f t="shared" si="40"/>
        <v>212</v>
      </c>
      <c r="B264" s="24">
        <v>131</v>
      </c>
      <c r="C264" s="24"/>
      <c r="D264" s="265" t="s">
        <v>433</v>
      </c>
      <c r="E264" s="265"/>
      <c r="F264" s="266" t="s">
        <v>503</v>
      </c>
      <c r="G264" s="267" t="s">
        <v>223</v>
      </c>
      <c r="H264" s="267"/>
      <c r="I264" s="271">
        <v>3.2000000000000001E-2</v>
      </c>
      <c r="J264" s="40">
        <f t="shared" si="35"/>
        <v>0.032</v>
      </c>
      <c r="K264" s="41"/>
      <c r="L264" s="290">
        <v>10382.9</v>
      </c>
      <c r="M264" s="25"/>
      <c r="N264" s="290">
        <f t="shared" si="29"/>
        <v>10382.9</v>
      </c>
      <c r="O264" s="15">
        <f t="shared" si="41"/>
        <v>10382.9</v>
      </c>
      <c r="P264" s="368" t="inlineStr">
        <is>
          <t>Добавлено по текущей ВОР: 0,032 100 м2; шифр 3.70-224-1. Плитка учтена по норме расхода 109 м² на 100 м² облицовки. Цена по ТСН-2001 Доп.82, индексы 217/82 (сентябрь 2025).</t>
        </is>
      </c>
      <c r="Q264" s="70" t="s">
        <v>336</v>
      </c>
      <c r="R264" s="70" t="inlineStr">
        <is>
          <t>ВОР 02-01-01_доб, строка 152; 23/085-И-ВР.АР, лист 6</t>
        </is>
      </c>
    </row>
    <row r="265" spans="1:18" ht="165.75">
      <c r="A265" s="5">
        <f t="shared" si="40"/>
        <v>213</v>
      </c>
      <c r="B265" s="24">
        <v>132</v>
      </c>
      <c r="C265" s="24"/>
      <c r="D265" s="265" t="inlineStr">
        <is>
          <t>6.70-256-2</t>
        </is>
      </c>
      <c r="E265" s="265"/>
      <c r="F265" s="266" t="inlineStr">
        <is>
          <t>Улучшенная окраска водно-дисперсионными составами стен по штукатурке внутри помещений</t>
        </is>
      </c>
      <c r="G265" s="267" t="s">
        <v>260</v>
      </c>
      <c r="H265" s="267"/>
      <c r="I265" s="268">
        <v>0.8</v>
      </c>
      <c r="J265" s="40">
        <f t="shared" si="35"/>
        <v>0.8</v>
      </c>
      <c r="K265" s="41"/>
      <c r="L265" s="290">
        <v>355901.68</v>
      </c>
      <c r="M265" s="25"/>
      <c r="N265" s="290">
        <f t="shared" si="29"/>
        <v>355901.68</v>
      </c>
      <c r="O265" s="15">
        <f t="shared" si="41"/>
        <v>355901.68</v>
      </c>
      <c r="P265" s="368" t="inlineStr">
        <is>
          <t>Добавлено по текущей ВОР: 0,8 100 м2 оштукатуриваемой поверхности;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2025); материал «Штукатурка магнитная  MAGPAINT» — по КА к ЛСР 02-01-01, п.39: ИП Шрейдер Андрей Дмитриевич (ИНН 540131034500), прайс-лист от 15.09.2025, стр.87-89; НДС 20 % на дату прайса, ЗСР 2 %: 20 680,00 ÷ 1,20 × 1,02 = 17 578,00; база 17 578,00 ÷ 10,18 = 1 726,72; текущая 1 726,72 × 10,18 = 17 578,01 руб.</t>
        </is>
      </c>
      <c r="Q265" s="70" t="s">
        <v>336</v>
      </c>
      <c r="R265" s="70" t="inlineStr">
        <is>
          <t>ВОР 02-01-01_доб, строка 153; 23/085-И-ВР.АР, лист 4</t>
        </is>
      </c>
    </row>
    <row r="266" spans="1:18" ht="89.25">
      <c r="A266" s="5">
        <f t="shared" si="40"/>
        <v>214</v>
      </c>
      <c r="B266" s="24">
        <v>133</v>
      </c>
      <c r="C266" s="24"/>
      <c r="D266" s="265" t="inlineStr">
        <is>
          <t>6.70-258-1</t>
        </is>
      </c>
      <c r="E266" s="265"/>
      <c r="F266" s="266" t="inlineStr">
        <is>
          <t>Простая окраска водно-дисперсионными составами стен по сборным конструкциям, подготовленным под окраску, внутри помещений</t>
        </is>
      </c>
      <c r="G266" s="267" t="s">
        <v>223</v>
      </c>
      <c r="H266" s="267"/>
      <c r="I266" s="268">
        <v>0.8</v>
      </c>
      <c r="J266" s="40">
        <f t="shared" si="35"/>
        <v>0.8</v>
      </c>
      <c r="K266" s="41"/>
      <c r="L266" s="290">
        <v>123101.72</v>
      </c>
      <c r="M266" s="25"/>
      <c r="N266" s="290">
        <f t="shared" si="29"/>
        <v>123101.72</v>
      </c>
      <c r="O266" s="15">
        <f t="shared" ref="O266" si="42">N266-K266</f>
        <v>123101.72</v>
      </c>
      <c r="P266" s="368" t="inlineStr">
        <is>
          <t>Добавлено по текущей ВОР: 0,8 100 м2; шифр 6.70-258-1. Окраска чёрной краской по подготовленному магнитному слою — ремонтная норма 6.70-258-1 (Доп.82); коэффициенты п.2.2.6 Прил.2.2 к нормам ТСН-2001.3 не применяются, так как ремонтная норма ТСН-2001.6 есть. Цена по ТСН-2001 Доп.82, индексы 217/82 (сентябрь 2025); материал «Краска MAGPAINT» — по КА к ЛСР 02-01-01, п.38: ООО "Интернет Решения" (ИНН 7704217370), прайс-лист от 15.09.2025, стр. 84-86; НДС 20 % на дату прайса, ЗСР 2 %: 7 126,00 ÷ 1,20 × 1,02 = 6 057,10; база 6 057,10 ÷ 10,18 = 595,00; текущая 595,00 × 10,18 = 6 057,10 руб.</t>
        </is>
      </c>
      <c r="Q266" s="70" t="s">
        <v>336</v>
      </c>
      <c r="R266" s="70" t="inlineStr">
        <is>
          <t>ВОР 02-01-01_доб, строка 154; 23/085-И-ВР.АР, лист 4</t>
        </is>
      </c>
    </row>
    <row r="267" spans="1:18" ht="14.25">
      <c r="A267" s="5"/>
      <c r="B267" s="309" t="s">
        <v>273</v>
      </c>
      <c r="C267" s="310"/>
      <c r="D267" s="310"/>
      <c r="E267" s="310"/>
      <c r="F267" s="310"/>
      <c r="G267" s="274"/>
      <c r="H267" s="274"/>
      <c r="I267" s="274"/>
      <c r="J267" s="40"/>
      <c r="K267" s="41"/>
      <c r="L267" s="291"/>
      <c r="M267" s="25"/>
      <c r="N267" s="290"/>
      <c r="O267" s="15"/>
      <c r="P267" s="43"/>
      <c r="Q267" s="70"/>
      <c r="R267" s="70"/>
    </row>
    <row r="268" spans="1:18" ht="105">
      <c r="A268" s="22">
        <v>215</v>
      </c>
      <c r="B268" s="24">
        <v>134</v>
      </c>
      <c r="C268" s="24"/>
      <c r="D268" s="265" t="s">
        <v>393</v>
      </c>
      <c r="E268" s="265"/>
      <c r="F268" s="266" t="s">
        <v>263</v>
      </c>
      <c r="G268" s="267" t="s">
        <v>264</v>
      </c>
      <c r="H268" s="267"/>
      <c r="I268" s="270">
        <v>579.76</v>
      </c>
      <c r="J268" s="40">
        <f t="shared" ref="J268" si="43">H268+I268</f>
        <v>579.76</v>
      </c>
      <c r="K268" s="41"/>
      <c r="L268" s="290">
        <v>250350.46</v>
      </c>
      <c r="M268" s="25"/>
      <c r="N268" s="290">
        <f t="shared" ref="N268:N331" si="44">K268+L268+M268</f>
        <v>250350.46</v>
      </c>
      <c r="O268" s="15">
        <f t="shared" ref="O268" si="45">N268-K268</f>
        <v>250350.46</v>
      </c>
      <c r="P268" s="368" t="inlineStr">
        <is>
          <t>Добавлено по текущей ВОР: 579,76 1 м2 оклеиваемой поверхности; шифр 6.70-111-1. Цена по ТСН-2001 Доп.82, индексы 217/82 (сентябрь 2025).</t>
        </is>
      </c>
      <c r="Q268" s="70" t="s">
        <v>336</v>
      </c>
      <c r="R268" s="70" t="inlineStr">
        <is>
          <t>ВОР 02-01-01_доб, строка 156; 23/085-И-ВР.АР, лист 1–8</t>
        </is>
      </c>
    </row>
    <row r="269" spans="1:18" ht="115">
      <c r="A269" s="5">
        <f>A268+1</f>
        <v>216</v>
      </c>
      <c r="B269" s="24">
        <v>135</v>
      </c>
      <c r="C269" s="24"/>
      <c r="D269" s="265" t="inlineStr">
        <is>
          <t>3.70-265-9</t>
        </is>
      </c>
      <c r="E269" s="265"/>
      <c r="F269" s="266" t="inlineStr">
        <is>
          <t>Улучшенное оштукатуривание стен цементным раствором по камню и бетону внутри зданий</t>
        </is>
      </c>
      <c r="G269" s="267" t="s">
        <v>260</v>
      </c>
      <c r="H269" s="267"/>
      <c r="I269" s="269">
        <v>5.7976000000000001</v>
      </c>
      <c r="J269" s="40">
        <f t="shared" si="35"/>
        <v>5.7976</v>
      </c>
      <c r="K269" s="41"/>
      <c r="L269" s="290">
        <v>1259696.73</v>
      </c>
      <c r="M269" s="25"/>
      <c r="N269" s="290">
        <f t="shared" si="44"/>
        <v>1259696.73</v>
      </c>
      <c r="O269" s="15">
        <f t="shared" si="41"/>
        <v>1259696.73</v>
      </c>
      <c r="P269" s="368" t="inlineStr">
        <is>
          <t>Добавлено по текущей ВОР: 5,7976 100 м2 оштукатуриваемой поверхности; шифр 3.70-265-9. Штукатурка цементно-песчаная по стеклосетке по проекту (АР1-ТЧ л.3) — норма 3.70-265-9 «цементным раствором» вместо известковой 3.70-264-5; расход по норме. Цена по ТСН-2001 Доп.82, индексы 217/82 (сентябрь 2025).</t>
        </is>
      </c>
      <c r="Q269" s="70" t="s">
        <v>336</v>
      </c>
      <c r="R269" s="70" t="inlineStr">
        <is>
          <t>ВОР 02-01-01_доб, строка 157; 23/085-И-ВР.АР, лист 4</t>
        </is>
      </c>
    </row>
    <row r="270" spans="1:18" ht="115">
      <c r="A270" s="5">
        <f t="shared" ref="A270:A282" si="46">A269+1</f>
        <v>217</v>
      </c>
      <c r="B270" s="24">
        <v>136</v>
      </c>
      <c r="C270" s="24"/>
      <c r="D270" s="265" t="inlineStr">
        <is>
          <t>3.70-265-7</t>
        </is>
      </c>
      <c r="E270" s="265"/>
      <c r="F270" s="266" t="inlineStr">
        <is>
          <t>Простое оштукатуривание стен цементным раствором по камню и бетону внутри зданий</t>
        </is>
      </c>
      <c r="G270" s="267" t="s">
        <v>260</v>
      </c>
      <c r="H270" s="267"/>
      <c r="I270" s="269">
        <v>0.3705</v>
      </c>
      <c r="J270" s="40">
        <f t="shared" si="35"/>
        <v>0.3705</v>
      </c>
      <c r="K270" s="41"/>
      <c r="L270" s="290">
        <v>68986.64</v>
      </c>
      <c r="M270" s="25"/>
      <c r="N270" s="290">
        <f t="shared" si="44"/>
        <v>68986.64</v>
      </c>
      <c r="O270" s="15">
        <f t="shared" si="41"/>
        <v>68986.64</v>
      </c>
      <c r="P270" s="368" t="inlineStr">
        <is>
          <t>Добавлено по текущей ВОР: 0,3705 100 м2 оштукатуриваемой поверхности; шифр 3.70-265-7. Штукатурка цементно-песчаная по проекту (АР1-ТЧ л.3) — норма 3.70-265-7 «цементным раствором» вместо известковой 3.70-264-1; расход раствора и смеси по норме. Цена по ТСН-2001 Доп.82, индексы 217/82 (сентябрь 2025).</t>
        </is>
      </c>
      <c r="Q270" s="70" t="s">
        <v>336</v>
      </c>
      <c r="R270" s="70" t="inlineStr">
        <is>
          <t>ВОР 02-01-01_доб, строка 158; 23/085-И-ВР.АР, лист 4</t>
        </is>
      </c>
    </row>
    <row r="271" spans="1:18" ht="85">
      <c r="A271" s="5">
        <f t="shared" si="46"/>
        <v>218</v>
      </c>
      <c r="B271" s="24">
        <v>137</v>
      </c>
      <c r="C271" s="24"/>
      <c r="D271" s="265" t="inlineStr">
        <is>
          <t>6.70-256-2</t>
        </is>
      </c>
      <c r="E271" s="265"/>
      <c r="F271" s="266" t="s">
        <v>269</v>
      </c>
      <c r="G271" s="267" t="s">
        <v>223</v>
      </c>
      <c r="H271" s="267"/>
      <c r="I271" s="269">
        <v>4.3753000000000002</v>
      </c>
      <c r="J271" s="40">
        <f t="shared" si="35"/>
        <v>4.3753</v>
      </c>
      <c r="K271" s="41"/>
      <c r="L271" s="290">
        <v>485069.27</v>
      </c>
      <c r="M271" s="25"/>
      <c r="N271" s="290">
        <f t="shared" si="44"/>
        <v>485069.27</v>
      </c>
      <c r="O271" s="15">
        <f t="shared" si="41"/>
        <v>485069.27</v>
      </c>
      <c r="P271" s="368" t="inlineStr">
        <is>
          <t>Добавлено по текущей ВОР: 4,3753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Окраска стен по гипсокартону 221,69 м² (ВОР 133, 4 этаж) — норма 6.70-258-2 «Улучшенная окраска водно-дисперсионными составами стен по сборным конструкциям, подготовленным под окраску» (Доп.82); по штукатурке 215,84 м² — 6.70-256-2; всего по строке 437,53 м² (ВОР 132). Шпатлевание и грунтование — в составе нормы, материалы по расходу нормы. Цена по ТСН-2001 Доп.82, индексы 217/82 (сентябрь 2025).</t>
        </is>
      </c>
      <c r="Q271" s="70" t="s">
        <v>336</v>
      </c>
      <c r="R271" s="70" t="inlineStr">
        <is>
          <t>ВОР 02-01-01_доб, строка 159; 23/085-И-ВР.АР, лист 4</t>
        </is>
      </c>
    </row>
    <row r="272" spans="1:18" ht="89.25">
      <c r="A272" s="5">
        <f t="shared" si="46"/>
        <v>219</v>
      </c>
      <c r="B272" s="24">
        <v>138</v>
      </c>
      <c r="C272" s="24"/>
      <c r="D272" s="265" t="s">
        <v>434</v>
      </c>
      <c r="E272" s="265"/>
      <c r="F272" s="266" t="s">
        <v>500</v>
      </c>
      <c r="G272" s="267" t="s">
        <v>223</v>
      </c>
      <c r="H272" s="267"/>
      <c r="I272" s="269">
        <v>0</v>
      </c>
      <c r="J272" s="40">
        <f t="shared" si="35"/>
        <v>0</v>
      </c>
      <c r="K272" s="41"/>
      <c r="L272" s="290">
        <v>0</v>
      </c>
      <c r="M272" s="25"/>
      <c r="N272" s="290">
        <f t="shared" si="44"/>
        <v>0</v>
      </c>
      <c r="O272" s="15">
        <f t="shared" si="41"/>
        <v>0</v>
      </c>
      <c r="P272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72" s="70" t="s">
        <v>336</v>
      </c>
      <c r="R272" s="70" t="inlineStr">
        <is>
          <t>ВОР 02-01-01_доб, строка 160; 23/085-И-ВР.АР, лист 4</t>
        </is>
      </c>
    </row>
    <row r="273" spans="1:18" ht="89.25">
      <c r="A273" s="5">
        <f t="shared" si="46"/>
        <v>220</v>
      </c>
      <c r="B273" s="24">
        <v>139</v>
      </c>
      <c r="C273" s="24"/>
      <c r="D273" s="265" t="s">
        <v>432</v>
      </c>
      <c r="E273" s="265"/>
      <c r="F273" s="266" t="s">
        <v>504</v>
      </c>
      <c r="G273" s="267" t="s">
        <v>223</v>
      </c>
      <c r="H273" s="267"/>
      <c r="I273" s="269">
        <v>0</v>
      </c>
      <c r="J273" s="40">
        <f t="shared" si="35"/>
        <v>0</v>
      </c>
      <c r="K273" s="41"/>
      <c r="L273" s="290">
        <v>0</v>
      </c>
      <c r="M273" s="25"/>
      <c r="N273" s="290">
        <f t="shared" si="44"/>
        <v>0</v>
      </c>
      <c r="O273" s="15">
        <f t="shared" si="41"/>
        <v>0</v>
      </c>
      <c r="P273" s="368" t="inlineStr">
        <is>
          <t>Исключено: по п.1.3.19.3 техчасти ТСН-2001.3-70 нормы табл. 3.70-306 и 3.70-299 совместно с нормами перегородок и облицовок из ГКЛ (3.70-117÷3.70-127) не применяются — обработка швов и огрунтовка ГКЛ учтены в них, сплошное шпатлевание и грунтование — в норме окраски 6.70-256-2.</t>
        </is>
      </c>
      <c r="Q273" s="70" t="s">
        <v>336</v>
      </c>
      <c r="R273" s="70" t="inlineStr">
        <is>
          <t>ВОР 02-01-01_доб, строка 161; 23/085-И-ВР.АР, лист 4</t>
        </is>
      </c>
    </row>
    <row r="274" spans="1:18" ht="85">
      <c r="A274" s="5">
        <f t="shared" si="46"/>
        <v>221</v>
      </c>
      <c r="B274" s="24">
        <v>140</v>
      </c>
      <c r="C274" s="24"/>
      <c r="D274" s="265" t="inlineStr">
        <is>
          <t>3.70-299-3</t>
        </is>
      </c>
      <c r="E274" s="265"/>
      <c r="F274" s="266" t="s">
        <v>435</v>
      </c>
      <c r="G274" s="267" t="s">
        <v>223</v>
      </c>
      <c r="H274" s="267"/>
      <c r="I274" s="269">
        <v>0.27039999999999997</v>
      </c>
      <c r="J274" s="40">
        <f t="shared" si="35"/>
        <v>0.2704</v>
      </c>
      <c r="K274" s="41"/>
      <c r="L274" s="290">
        <v>1148.46</v>
      </c>
      <c r="M274" s="25"/>
      <c r="N274" s="290">
        <f t="shared" si="44"/>
        <v>1148.46</v>
      </c>
      <c r="O274" s="15">
        <f t="shared" si="41"/>
        <v>1148.46</v>
      </c>
      <c r="P274" s="368" t="inlineStr">
        <is>
          <t>Добавлено по текущей ВОР: 0,2704 100 м2; шифр 3.70-299-3. Расценка 3.70-299-1 исключена Доп.82; применена 3.70-299-3 той же таблицы (грунтование стен). Грунтовка — по норме 0,0143 т на 100 м² (в исходной смете 10,3 кг — расход исключённой расценки). Цена по ТСН-2001 Доп.82, индексы 217/82 (сентябрь 2025).</t>
        </is>
      </c>
      <c r="Q274" s="70" t="s">
        <v>336</v>
      </c>
      <c r="R274" s="70" t="inlineStr">
        <is>
          <t>ВОР 02-01-01_доб, строка 162; 23/085-И-ВР.АР, лист 4</t>
        </is>
      </c>
    </row>
    <row r="275" spans="1:18" ht="127.5">
      <c r="A275" s="5">
        <f t="shared" si="46"/>
        <v>222</v>
      </c>
      <c r="B275" s="24">
        <v>141</v>
      </c>
      <c r="C275" s="24"/>
      <c r="D275" s="265" t="s">
        <v>436</v>
      </c>
      <c r="E275" s="265"/>
      <c r="F275" s="266" t="s">
        <v>438</v>
      </c>
      <c r="G275" s="267" t="s">
        <v>274</v>
      </c>
      <c r="H275" s="267"/>
      <c r="I275" s="269">
        <v>0.27039999999999997</v>
      </c>
      <c r="J275" s="40">
        <f t="shared" si="35"/>
        <v>0.2704</v>
      </c>
      <c r="K275" s="41"/>
      <c r="L275" s="290">
        <v>187830.88</v>
      </c>
      <c r="M275" s="25"/>
      <c r="N275" s="290">
        <f t="shared" si="44"/>
        <v>187830.88</v>
      </c>
      <c r="O275" s="15">
        <f t="shared" si="41"/>
        <v>187830.88</v>
      </c>
      <c r="P275" s="368" t="inlineStr">
        <is>
          <t>Добавлено по текущей ВОР: 0,2704 100 м2 отделываемой поверхности; шифр 3.70-324-13. Краска — по норме 3.70-324-13: 0,0111 т на 100 м² (в исходной смете 22,42 кг). Цена по ТСН-2001 Доп.82, индексы 217/82 (сентябрь 2025).</t>
        </is>
      </c>
      <c r="Q275" s="70" t="s">
        <v>336</v>
      </c>
      <c r="R275" s="70" t="inlineStr">
        <is>
          <t>ВОР 02-01-01_доб, строка 163; 23/085-И-ВР.АР, лист 5</t>
        </is>
      </c>
    </row>
    <row r="276" spans="1:18" ht="85">
      <c r="A276" s="5">
        <f t="shared" si="46"/>
        <v>223</v>
      </c>
      <c r="B276" s="24">
        <v>142</v>
      </c>
      <c r="C276" s="24"/>
      <c r="D276" s="265" t="inlineStr">
        <is>
          <t>3.70-299-3</t>
        </is>
      </c>
      <c r="E276" s="265"/>
      <c r="F276" s="266" t="s">
        <v>435</v>
      </c>
      <c r="G276" s="267" t="s">
        <v>223</v>
      </c>
      <c r="H276" s="267"/>
      <c r="I276" s="269">
        <v>0.1104</v>
      </c>
      <c r="J276" s="40">
        <f t="shared" si="35"/>
        <v>0.1104</v>
      </c>
      <c r="K276" s="41"/>
      <c r="L276" s="290">
        <v>468.53</v>
      </c>
      <c r="M276" s="25"/>
      <c r="N276" s="290">
        <f t="shared" si="44"/>
        <v>468.53</v>
      </c>
      <c r="O276" s="15">
        <f t="shared" si="41"/>
        <v>468.53</v>
      </c>
      <c r="P276" s="368" t="inlineStr">
        <is>
          <t>Добавлено по текущей ВОР: 0,1104 100 м2; шифр 3.70-299-3. Расценка 3.70-299-1 исключена Доп.82; применена 3.70-299-3 той же таблицы (грунтование стен). Грунтовка — по норме 0,0143 т на 100 м² (в исходной смете 10,3 кг — расход исключённой расценки). Цена по ТСН-2001 Доп.82, индексы 217/82 (сентябрь 2025).</t>
        </is>
      </c>
      <c r="Q276" s="70" t="s">
        <v>336</v>
      </c>
      <c r="R276" s="70" t="inlineStr">
        <is>
          <t>ВОР 02-01-01_доб, строка 164; 23/085-И-ВР.АР, лист 4</t>
        </is>
      </c>
    </row>
    <row r="277" spans="1:18" ht="127.5">
      <c r="A277" s="5">
        <f t="shared" si="46"/>
        <v>224</v>
      </c>
      <c r="B277" s="24">
        <v>143</v>
      </c>
      <c r="C277" s="24"/>
      <c r="D277" s="265" t="s">
        <v>436</v>
      </c>
      <c r="E277" s="265"/>
      <c r="F277" s="266" t="s">
        <v>439</v>
      </c>
      <c r="G277" s="267" t="s">
        <v>274</v>
      </c>
      <c r="H277" s="267"/>
      <c r="I277" s="269">
        <v>0.1104</v>
      </c>
      <c r="J277" s="40">
        <f t="shared" si="35"/>
        <v>0.1104</v>
      </c>
      <c r="K277" s="41"/>
      <c r="L277" s="290">
        <v>76687.7</v>
      </c>
      <c r="M277" s="25"/>
      <c r="N277" s="290">
        <f t="shared" si="44"/>
        <v>76687.7</v>
      </c>
      <c r="O277" s="15">
        <f t="shared" si="41"/>
        <v>76687.7</v>
      </c>
      <c r="P277" s="368" t="inlineStr">
        <is>
          <t>Добавлено по текущей ВОР: 0,1104 100 м2 отделываемой поверхности; шифр 3.70-324-13. Краска — по норме 3.70-324-13: 0,0111 т на 100 м² (в исходной смете 22,42 кг). Цена по ТСН-2001 Доп.82, индексы 217/82 (сентябрь 2025).</t>
        </is>
      </c>
      <c r="Q277" s="70" t="s">
        <v>336</v>
      </c>
      <c r="R277" s="70" t="inlineStr">
        <is>
          <t>ВОР 02-01-01_доб, строка 165; 23/085-И-ВР.АР, лист 5</t>
        </is>
      </c>
    </row>
    <row r="278" spans="1:18" ht="85">
      <c r="A278" s="5">
        <f t="shared" si="46"/>
        <v>225</v>
      </c>
      <c r="B278" s="24">
        <v>144</v>
      </c>
      <c r="C278" s="24"/>
      <c r="D278" s="265" t="inlineStr">
        <is>
          <t>6.70-256-2</t>
        </is>
      </c>
      <c r="E278" s="265"/>
      <c r="F278" s="266" t="s">
        <v>269</v>
      </c>
      <c r="G278" s="267" t="s">
        <v>223</v>
      </c>
      <c r="H278" s="267"/>
      <c r="I278" s="269">
        <v>4.2306999999999997</v>
      </c>
      <c r="J278" s="40">
        <f t="shared" si="35"/>
        <v>4.2307</v>
      </c>
      <c r="K278" s="41"/>
      <c r="L278" s="290">
        <v>440976.29</v>
      </c>
      <c r="M278" s="25"/>
      <c r="N278" s="290">
        <f t="shared" si="44"/>
        <v>440976.29</v>
      </c>
      <c r="O278" s="15">
        <f t="shared" si="41"/>
        <v>440976.29</v>
      </c>
      <c r="P278" s="368" t="inlineStr">
        <is>
          <t>Добавлено по текущей ВОР: 4,2307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2025); материал «Негорючая краска АКТЕРМ КМ0» — по КА к ЛСР 02-01-01, п.40: ООО "Все инструменты.ру" (ИНН 7722753969), прайс-лист от 30.04.2026, стр.90-92; НДС 22 %, ЗСР 2 %, ×0,9771 — приведение к IX.2025 по ТСН-2001.12 п.3.4.10, распоряжения ДЭПиР ДПР-Р-31/25, ДПР-Р-20/26: 446,00 ÷ 1,22 × 1,02 × 0,9771 = 364,35; база 364,35 ÷ 10,18 = 35,79; текущая 35,79 × 10,18 = 364,34 руб.</t>
        </is>
      </c>
      <c r="Q278" s="70" t="s">
        <v>336</v>
      </c>
      <c r="R278" s="70" t="inlineStr">
        <is>
          <t>ВОР 02-01-01_доб, строка 166; 23/085-И-ВР.АР, лист 4</t>
        </is>
      </c>
    </row>
    <row r="279" spans="1:18" ht="85">
      <c r="A279" s="5">
        <f t="shared" si="46"/>
        <v>226</v>
      </c>
      <c r="B279" s="24">
        <v>145</v>
      </c>
      <c r="C279" s="24"/>
      <c r="D279" s="265" t="inlineStr">
        <is>
          <t>6.70-256-2</t>
        </is>
      </c>
      <c r="E279" s="265"/>
      <c r="F279" s="266" t="s">
        <v>269</v>
      </c>
      <c r="G279" s="267" t="s">
        <v>223</v>
      </c>
      <c r="H279" s="267"/>
      <c r="I279" s="269">
        <v>0.31759999999999999</v>
      </c>
      <c r="J279" s="40">
        <f t="shared" si="35"/>
        <v>0.3176</v>
      </c>
      <c r="K279" s="41"/>
      <c r="L279" s="290">
        <v>29082.64</v>
      </c>
      <c r="M279" s="25"/>
      <c r="N279" s="290">
        <f t="shared" si="44"/>
        <v>29082.64</v>
      </c>
      <c r="O279" s="15">
        <f t="shared" si="41"/>
        <v>29082.64</v>
      </c>
      <c r="P279" s="368" t="inlineStr">
        <is>
          <t>Добавлено по текущей ВОР: 0,3176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2025).</t>
        </is>
      </c>
      <c r="Q279" s="70" t="s">
        <v>336</v>
      </c>
      <c r="R279" s="70" t="inlineStr">
        <is>
          <t>ВОР 02-01-01_доб, строка 167; 23/085-И-ВР.АР, лист 4</t>
        </is>
      </c>
    </row>
    <row r="280" spans="1:18" ht="153">
      <c r="A280" s="5">
        <f t="shared" si="46"/>
        <v>227</v>
      </c>
      <c r="B280" s="24">
        <v>146</v>
      </c>
      <c r="C280" s="24"/>
      <c r="D280" s="265" t="s">
        <v>433</v>
      </c>
      <c r="E280" s="265"/>
      <c r="F280" s="266" t="s">
        <v>499</v>
      </c>
      <c r="G280" s="267" t="s">
        <v>223</v>
      </c>
      <c r="H280" s="267"/>
      <c r="I280" s="269">
        <v>0.12479999999999999</v>
      </c>
      <c r="J280" s="40">
        <f t="shared" si="35"/>
        <v>0.1248</v>
      </c>
      <c r="K280" s="41"/>
      <c r="L280" s="290">
        <v>40493.21</v>
      </c>
      <c r="M280" s="25"/>
      <c r="N280" s="290">
        <f t="shared" si="44"/>
        <v>40493.21</v>
      </c>
      <c r="O280" s="15">
        <f t="shared" si="41"/>
        <v>40493.21</v>
      </c>
      <c r="P280" s="368" t="inlineStr">
        <is>
          <t>Добавлено по текущей ВОР: 0,1248 100 м2; шифр 3.70-224-1. Плитка учтена по норме расхода 109 м² на 100 м² облицовки. Цена по ТСН-2001 Доп.82, индексы 217/82 (сентябрь 2025).</t>
        </is>
      </c>
      <c r="Q280" s="70" t="s">
        <v>336</v>
      </c>
      <c r="R280" s="70" t="inlineStr">
        <is>
          <t>ВОР 02-01-01_доб, строка 168; 23/085-И-ВР.АР, лист 6</t>
        </is>
      </c>
    </row>
    <row r="281" spans="1:18" ht="140.25">
      <c r="A281" s="5">
        <f t="shared" si="46"/>
        <v>228</v>
      </c>
      <c r="B281" s="24">
        <v>147</v>
      </c>
      <c r="C281" s="24"/>
      <c r="D281" s="265" t="s">
        <v>433</v>
      </c>
      <c r="E281" s="265"/>
      <c r="F281" s="266" t="s">
        <v>502</v>
      </c>
      <c r="G281" s="267" t="s">
        <v>223</v>
      </c>
      <c r="H281" s="267"/>
      <c r="I281" s="269">
        <v>0.3705</v>
      </c>
      <c r="J281" s="40">
        <f t="shared" si="35"/>
        <v>0.3705</v>
      </c>
      <c r="K281" s="41"/>
      <c r="L281" s="290">
        <v>120215.27</v>
      </c>
      <c r="M281" s="25"/>
      <c r="N281" s="290">
        <f t="shared" si="44"/>
        <v>120215.27</v>
      </c>
      <c r="O281" s="15">
        <f t="shared" si="41"/>
        <v>120215.27</v>
      </c>
      <c r="P281" s="368" t="inlineStr">
        <is>
          <t>Добавлено по текущей ВОР: 0,3705 100 м2; шифр 3.70-224-1. Плитка учтена по норме расхода 109 м² на 100 м² облицовки. Цена по ТСН-2001 Доп.82, индексы 217/82 (сентябрь 2025).</t>
        </is>
      </c>
      <c r="Q281" s="70" t="s">
        <v>336</v>
      </c>
      <c r="R281" s="70" t="inlineStr">
        <is>
          <t>ВОР 02-01-01_доб, строка 169; 23/085-И-ВР.АР, лист 6</t>
        </is>
      </c>
    </row>
    <row r="282" spans="1:18" ht="153">
      <c r="A282" s="5">
        <f t="shared" si="46"/>
        <v>229</v>
      </c>
      <c r="B282" s="24">
        <v>148</v>
      </c>
      <c r="C282" s="24"/>
      <c r="D282" s="265" t="s">
        <v>433</v>
      </c>
      <c r="E282" s="265"/>
      <c r="F282" s="266" t="s">
        <v>503</v>
      </c>
      <c r="G282" s="267" t="s">
        <v>223</v>
      </c>
      <c r="H282" s="267"/>
      <c r="I282" s="271">
        <v>3.2000000000000001E-2</v>
      </c>
      <c r="J282" s="40">
        <f t="shared" si="35"/>
        <v>0.032</v>
      </c>
      <c r="K282" s="41"/>
      <c r="L282" s="290">
        <v>10382.9</v>
      </c>
      <c r="M282" s="25"/>
      <c r="N282" s="290">
        <f t="shared" si="44"/>
        <v>10382.9</v>
      </c>
      <c r="O282" s="15">
        <f t="shared" si="41"/>
        <v>10382.9</v>
      </c>
      <c r="P282" s="368" t="inlineStr">
        <is>
          <t>Добавлено по текущей ВОР: 0,032 100 м2; шифр 3.70-224-1. Плитка учтена по норме расхода 109 м² на 100 м² облицовки. Цена по ТСН-2001 Доп.82, индексы 217/82 (сентябрь 2025).</t>
        </is>
      </c>
      <c r="Q282" s="70" t="s">
        <v>336</v>
      </c>
      <c r="R282" s="70" t="inlineStr">
        <is>
          <t>ВОР 02-01-01_доб, строка 170; 23/085-И-ВР.АР, лист 6</t>
        </is>
      </c>
    </row>
    <row r="283" spans="1:18" ht="38.25" customHeight="1">
      <c r="A283" s="5"/>
      <c r="B283" s="309" t="s">
        <v>394</v>
      </c>
      <c r="C283" s="310"/>
      <c r="D283" s="310"/>
      <c r="E283" s="310"/>
      <c r="F283" s="310"/>
      <c r="G283" s="274"/>
      <c r="H283" s="274"/>
      <c r="I283" s="274"/>
      <c r="J283" s="40"/>
      <c r="K283" s="41"/>
      <c r="L283" s="291"/>
      <c r="M283" s="25"/>
      <c r="N283" s="290"/>
      <c r="O283" s="15"/>
      <c r="P283" s="43"/>
      <c r="Q283" s="70"/>
      <c r="R283" s="70"/>
    </row>
    <row r="284" spans="1:18" ht="105">
      <c r="A284" s="22">
        <v>230</v>
      </c>
      <c r="B284" s="24">
        <v>149</v>
      </c>
      <c r="C284" s="24"/>
      <c r="D284" s="265" t="s">
        <v>393</v>
      </c>
      <c r="E284" s="265"/>
      <c r="F284" s="266" t="s">
        <v>263</v>
      </c>
      <c r="G284" s="267" t="s">
        <v>264</v>
      </c>
      <c r="H284" s="267"/>
      <c r="I284" s="270">
        <v>199.13</v>
      </c>
      <c r="J284" s="40">
        <f t="shared" ref="J284" si="47">H284+I284</f>
        <v>199.13</v>
      </c>
      <c r="K284" s="41"/>
      <c r="L284" s="290">
        <v>85988.06</v>
      </c>
      <c r="M284" s="25"/>
      <c r="N284" s="290">
        <f t="shared" si="44"/>
        <v>85988.06</v>
      </c>
      <c r="O284" s="15">
        <f t="shared" ref="O284" si="48">N284-K284</f>
        <v>85988.06</v>
      </c>
      <c r="P284" s="368" t="inlineStr">
        <is>
          <t>Добавлено по текущей ВОР: 199,13 1 м2 оклеиваемой поверхности; шифр 6.70-111-1. Цена по ТСН-2001 Доп.82, индексы 217/82 (сентябрь 2025).</t>
        </is>
      </c>
      <c r="Q284" s="70" t="s">
        <v>336</v>
      </c>
      <c r="R284" s="70" t="inlineStr">
        <is>
          <t>ВОР 02-01-01_доб, строка 172; 23/085-И-ВР.АР, лист 1–8</t>
        </is>
      </c>
    </row>
    <row r="285" spans="1:18" ht="115">
      <c r="A285" s="5">
        <f>A284+1</f>
        <v>231</v>
      </c>
      <c r="B285" s="24">
        <v>150</v>
      </c>
      <c r="C285" s="24"/>
      <c r="D285" s="265" t="inlineStr">
        <is>
          <t>3.70-265-9</t>
        </is>
      </c>
      <c r="E285" s="265"/>
      <c r="F285" s="266" t="inlineStr">
        <is>
          <t>Улучшенное оштукатуривание стен цементным раствором по камню и бетону внутри зданий</t>
        </is>
      </c>
      <c r="G285" s="267" t="s">
        <v>260</v>
      </c>
      <c r="H285" s="267"/>
      <c r="I285" s="269">
        <v>1.9913000000000001</v>
      </c>
      <c r="J285" s="40">
        <f t="shared" si="35"/>
        <v>1.9913</v>
      </c>
      <c r="K285" s="41"/>
      <c r="L285" s="290">
        <v>432667.87</v>
      </c>
      <c r="M285" s="25"/>
      <c r="N285" s="290">
        <f t="shared" si="44"/>
        <v>432667.87</v>
      </c>
      <c r="O285" s="15">
        <f t="shared" si="41"/>
        <v>432667.87</v>
      </c>
      <c r="P285" s="368" t="inlineStr">
        <is>
          <t>Добавлено по текущей ВОР: 1,9913 100 м2 оштукатуриваемой поверхности; шифр 3.70-265-9. Штукатурка цементно-песчаная по стеклосетке по проекту (АР1-ТЧ л.3) — норма 3.70-265-9 «цементным раствором» вместо известковой 3.70-264-5; расход по норме. Цена по ТСН-2001 Доп.82, индексы 217/82 (сентябрь 2025).</t>
        </is>
      </c>
      <c r="Q285" s="70" t="s">
        <v>336</v>
      </c>
      <c r="R285" s="70" t="inlineStr">
        <is>
          <t>ВОР 02-01-01_доб, строка 173; 23/085-И-ВР.АР, лист 4</t>
        </is>
      </c>
    </row>
    <row r="286" spans="1:18" ht="105">
      <c r="A286" s="5">
        <f t="shared" ref="A286:A291" si="49">A285+1</f>
        <v>232</v>
      </c>
      <c r="B286" s="24">
        <v>151</v>
      </c>
      <c r="C286" s="24"/>
      <c r="D286" s="265" t="inlineStr">
        <is>
          <t>6.70-112-2</t>
        </is>
      </c>
      <c r="E286" s="265"/>
      <c r="F286" s="266" t="inlineStr">
        <is>
          <t>Простая клеевая окраска внутренних помещений</t>
        </is>
      </c>
      <c r="G286" s="267" t="s">
        <v>262</v>
      </c>
      <c r="H286" s="267"/>
      <c r="I286" s="269">
        <v>1.8807</v>
      </c>
      <c r="J286" s="40">
        <f t="shared" si="35"/>
        <v>1.8807</v>
      </c>
      <c r="K286" s="41"/>
      <c r="L286" s="290">
        <v>62539.09</v>
      </c>
      <c r="M286" s="25"/>
      <c r="N286" s="290">
        <f t="shared" si="44"/>
        <v>62539.09</v>
      </c>
      <c r="O286" s="15">
        <f t="shared" si="41"/>
        <v>62539.09</v>
      </c>
      <c r="P286" s="368" t="inlineStr">
        <is>
          <t>Добавлено по текущей ВОР: 1,8807 100 м2 окрашиваемой поверхности; шифр 6.70-112-2. Клеевая побелка — ремонтная норма 6.70-112-2; коэффициенты п.2.2.6 Прил.2.2 к нормам ТСН-2001.3 не применяются, так как ремонтная норма ТСН-2001.6 есть. Цена по ТСН-2001 Доп.82, индексы 217/82 (сентябрь 2025).</t>
        </is>
      </c>
      <c r="Q286" s="70" t="s">
        <v>336</v>
      </c>
      <c r="R286" s="70" t="inlineStr">
        <is>
          <t>ВОР 02-01-01_доб, строка 174; 23/085-И-ВР.АР, лист 4</t>
        </is>
      </c>
    </row>
    <row r="287" spans="1:18" ht="85">
      <c r="A287" s="5">
        <f t="shared" si="49"/>
        <v>233</v>
      </c>
      <c r="B287" s="24">
        <v>152</v>
      </c>
      <c r="C287" s="24"/>
      <c r="D287" s="265" t="inlineStr">
        <is>
          <t>3.70-299-3</t>
        </is>
      </c>
      <c r="E287" s="265"/>
      <c r="F287" s="266" t="s">
        <v>268</v>
      </c>
      <c r="G287" s="267" t="s">
        <v>223</v>
      </c>
      <c r="H287" s="267"/>
      <c r="I287" s="269">
        <v>5.1501000000000001</v>
      </c>
      <c r="J287" s="40">
        <f t="shared" si="35"/>
        <v>5.1501</v>
      </c>
      <c r="K287" s="41"/>
      <c r="L287" s="290">
        <v>21879.26</v>
      </c>
      <c r="M287" s="25"/>
      <c r="N287" s="290">
        <f t="shared" si="44"/>
        <v>21879.26</v>
      </c>
      <c r="O287" s="15">
        <f t="shared" si="41"/>
        <v>21879.26</v>
      </c>
      <c r="P287" s="368" t="inlineStr">
        <is>
          <t>Добавлено по текущей ВОР: 5,1501 100 м2; шифр 3.70-299-3. Расценка 3.70-299-1 исключена Доп.82; применена 3.70-299-3 той же таблицы (грунтование стен). Грунтовка — по норме 0,0143 т на 100 м² (в исходной смете 10,3 кг — расход исключённой расценки). Цена по ТСН-2001 Доп.82, индексы 217/82 (сентябрь 2025).</t>
        </is>
      </c>
      <c r="Q287" s="70" t="s">
        <v>336</v>
      </c>
      <c r="R287" s="70" t="inlineStr">
        <is>
          <t>ВОР 02-01-01_доб, строка 175; 23/085-И-ВР.АР, лист 4</t>
        </is>
      </c>
    </row>
    <row r="288" spans="1:18" ht="105">
      <c r="A288" s="5">
        <f t="shared" si="49"/>
        <v>234</v>
      </c>
      <c r="B288" s="24">
        <v>153</v>
      </c>
      <c r="C288" s="24"/>
      <c r="D288" s="265" t="inlineStr">
        <is>
          <t>6.70-112-1</t>
        </is>
      </c>
      <c r="E288" s="265"/>
      <c r="F288" s="266" t="inlineStr">
        <is>
          <t>Известковая окраска внутренних помещений</t>
        </is>
      </c>
      <c r="G288" s="267" t="s">
        <v>262</v>
      </c>
      <c r="H288" s="267"/>
      <c r="I288" s="269">
        <v>5.1501000000000001</v>
      </c>
      <c r="J288" s="40">
        <f t="shared" si="35"/>
        <v>5.1501</v>
      </c>
      <c r="K288" s="41"/>
      <c r="L288" s="290">
        <v>142858.81</v>
      </c>
      <c r="M288" s="25"/>
      <c r="N288" s="290">
        <f t="shared" si="44"/>
        <v>142858.81</v>
      </c>
      <c r="O288" s="15">
        <f t="shared" si="41"/>
        <v>142858.81</v>
      </c>
      <c r="P288" s="368" t="inlineStr">
        <is>
          <t>Добавлено по текущей ВОР: 5,1501 100 м2 окрашиваемой поверхности; шифр 6.70-112-1. Известковая побелка — ремонтная норма 6.70-112-1; коэффициенты п.2.2.6 Прил.2.2 к нормам ТСН-2001.3 не применяются, так как ремонтная норма ТСН-2001.6 есть. Цена по ТСН-2001 Доп.82, индексы 217/82 (сентябрь 2025).</t>
        </is>
      </c>
      <c r="Q288" s="70" t="s">
        <v>336</v>
      </c>
      <c r="R288" s="70" t="inlineStr">
        <is>
          <t>ВОР 02-01-01_доб, строка 176; 23/085-И-ВР.АР, лист 4</t>
        </is>
      </c>
    </row>
    <row r="289" spans="1:18" ht="114.75">
      <c r="A289" s="5">
        <f t="shared" si="49"/>
        <v>235</v>
      </c>
      <c r="B289" s="24">
        <v>154</v>
      </c>
      <c r="C289" s="24"/>
      <c r="D289" s="265" t="s">
        <v>440</v>
      </c>
      <c r="E289" s="265"/>
      <c r="F289" s="266" t="s">
        <v>242</v>
      </c>
      <c r="G289" s="267" t="s">
        <v>223</v>
      </c>
      <c r="H289" s="267"/>
      <c r="I289" s="270">
        <v>1.22</v>
      </c>
      <c r="J289" s="40">
        <f t="shared" si="35"/>
        <v>1.22</v>
      </c>
      <c r="K289" s="41"/>
      <c r="L289" s="290">
        <v>344244.61</v>
      </c>
      <c r="M289" s="25"/>
      <c r="N289" s="290">
        <f t="shared" si="44"/>
        <v>344244.61</v>
      </c>
      <c r="O289" s="15">
        <f t="shared" si="41"/>
        <v>344244.61</v>
      </c>
      <c r="P289" s="368" t="inlineStr">
        <is>
          <t>Добавлено по текущей ВОР: 1,22 100 м2; шифр 3.70-126-2. Цена по ТСН-2001 Доп.82, индексы 217/82 (сентябрь 2025).</t>
        </is>
      </c>
      <c r="Q289" s="70" t="s">
        <v>336</v>
      </c>
      <c r="R289" s="70" t="inlineStr">
        <is>
          <t>ВОР 02-01-01_доб, строка 177; 23/085-И-ВР.АР, лист 6</t>
        </is>
      </c>
    </row>
    <row r="290" spans="1:18" ht="75">
      <c r="A290" s="5">
        <f t="shared" si="49"/>
        <v>236</v>
      </c>
      <c r="B290" s="24">
        <v>155</v>
      </c>
      <c r="C290" s="24"/>
      <c r="D290" s="265" t="s">
        <v>534</v>
      </c>
      <c r="E290" s="265"/>
      <c r="F290" s="266" t="s">
        <v>344</v>
      </c>
      <c r="G290" s="267" t="s">
        <v>154</v>
      </c>
      <c r="H290" s="267"/>
      <c r="I290" s="268">
        <v>274.5</v>
      </c>
      <c r="J290" s="40">
        <f t="shared" si="35"/>
        <v>274.5</v>
      </c>
      <c r="K290" s="41"/>
      <c r="L290" s="290">
        <v>920003.66</v>
      </c>
      <c r="M290" s="25"/>
      <c r="N290" s="290">
        <f t="shared" si="44"/>
        <v>920003.66</v>
      </c>
      <c r="O290" s="15">
        <f t="shared" si="41"/>
        <v>920003.66</v>
      </c>
      <c r="P290" s="368" t="inlineStr">
        <is>
          <t>Добавлено по текущей ВОР: 274,5 м2; шифр 23.20.12.190, п.25. Цена по конъюнктурному анализу исходной сметы (КА к ЛСР 02-01-01, п.25: ООО "ВинПроф" (ИНН 7104073207), прайс-лист от 15.09.2025, стр.34, 37, 38); 3942,97 руб./м2 с НДС (НДС 20 % на дату прайса, ЗСР 2 %): 3 942,97 ÷ 1,20 × 1,02 = 3 351,52; база 3 351,52 ÷ 10,18 = 329,23; текущая 329,23 × 10,18 = 3 351,56 руб.</t>
        </is>
      </c>
      <c r="Q290" s="70" t="s">
        <v>336</v>
      </c>
      <c r="R290" s="70" t="inlineStr">
        <is>
          <t>ВОР 02-01-01_доб, строка 178; 23/085-И-ВР.АР, лист 6</t>
        </is>
      </c>
    </row>
    <row r="291" spans="1:18" ht="85">
      <c r="A291" s="5">
        <f t="shared" si="49"/>
        <v>237</v>
      </c>
      <c r="B291" s="24">
        <v>156</v>
      </c>
      <c r="C291" s="24"/>
      <c r="D291" s="265" t="inlineStr">
        <is>
          <t>6.70-256-2</t>
        </is>
      </c>
      <c r="E291" s="265"/>
      <c r="F291" s="266" t="s">
        <v>269</v>
      </c>
      <c r="G291" s="267" t="s">
        <v>223</v>
      </c>
      <c r="H291" s="267"/>
      <c r="I291" s="269">
        <v>3.7343000000000002</v>
      </c>
      <c r="J291" s="40">
        <f t="shared" si="35"/>
        <v>3.7343</v>
      </c>
      <c r="K291" s="41"/>
      <c r="L291" s="290">
        <v>433844.66</v>
      </c>
      <c r="M291" s="25"/>
      <c r="N291" s="290">
        <f t="shared" si="44"/>
        <v>433844.66</v>
      </c>
      <c r="O291" s="15">
        <f>N291-K291</f>
        <v>433844.66</v>
      </c>
      <c r="P291" s="368" t="inlineStr">
        <is>
          <t>Добавлено по текущей ВОР: 3,7343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2025).</t>
        </is>
      </c>
      <c r="Q291" s="70" t="s">
        <v>336</v>
      </c>
      <c r="R291" s="70" t="inlineStr">
        <is>
          <t>ВОР 02-01-01_доб, строка 179; 23/085-И-ВР.АР, лист 4</t>
        </is>
      </c>
    </row>
    <row r="292" spans="1:18" ht="25.5" customHeight="1">
      <c r="B292" s="309" t="s">
        <v>395</v>
      </c>
      <c r="C292" s="310"/>
      <c r="D292" s="310"/>
      <c r="E292" s="310"/>
      <c r="F292" s="310"/>
      <c r="G292" s="274"/>
      <c r="H292" s="274"/>
      <c r="I292" s="274"/>
      <c r="J292" s="40"/>
      <c r="K292" s="41"/>
      <c r="L292" s="291"/>
      <c r="M292" s="25"/>
      <c r="N292" s="290"/>
      <c r="O292" s="15"/>
      <c r="P292" s="43"/>
      <c r="Q292" s="70"/>
      <c r="R292" s="70"/>
    </row>
    <row r="293" spans="1:18" ht="114.75">
      <c r="A293" s="5">
        <f>A291+1</f>
        <v>238</v>
      </c>
      <c r="B293" s="24">
        <v>157</v>
      </c>
      <c r="C293" s="24"/>
      <c r="D293" s="265" t="s">
        <v>440</v>
      </c>
      <c r="E293" s="265"/>
      <c r="F293" s="266" t="s">
        <v>242</v>
      </c>
      <c r="G293" s="267" t="s">
        <v>223</v>
      </c>
      <c r="H293" s="267"/>
      <c r="I293" s="270">
        <v>0.67</v>
      </c>
      <c r="J293" s="40">
        <f t="shared" ref="J293" si="50">H293+I293</f>
        <v>0.67</v>
      </c>
      <c r="K293" s="41"/>
      <c r="L293" s="290">
        <v>206576.73</v>
      </c>
      <c r="M293" s="25"/>
      <c r="N293" s="290">
        <f t="shared" si="44"/>
        <v>206576.73</v>
      </c>
      <c r="O293" s="15">
        <f t="shared" ref="O293" si="51">N293-K293</f>
        <v>206576.73</v>
      </c>
      <c r="P293" s="368" t="inlineStr">
        <is>
          <t>Добавлено по текущей ВОР: 0,67 100 м2; шифр 3.70-126-2. Облицовка колонн гипсокартоном в два слоя (АР1-ТЧ, ВОР 146): листы обычные 12,5 мм — ТСН 1.1-1-4066 по расходу нормы 3.70-126-2 225 м² на 100 м² (150,75 м²). Цена по ТСН-2001 Доп.82, индексы 217/82 (сентябрь 2025).</t>
        </is>
      </c>
      <c r="Q293" s="70" t="s">
        <v>336</v>
      </c>
      <c r="R293" s="70" t="inlineStr">
        <is>
          <t>ВОР 02-01-01_доб, строка 181; 23/085-И-ВР.АР, лист 6</t>
        </is>
      </c>
    </row>
    <row r="294" spans="1:18" ht="85">
      <c r="A294" s="5">
        <f>A293+1</f>
        <v>239</v>
      </c>
      <c r="B294" s="24">
        <v>158</v>
      </c>
      <c r="C294" s="24"/>
      <c r="D294" s="265" t="s">
        <v>534</v>
      </c>
      <c r="E294" s="265"/>
      <c r="F294" s="266" t="s">
        <v>344</v>
      </c>
      <c r="G294" s="267" t="s">
        <v>154</v>
      </c>
      <c r="H294" s="267"/>
      <c r="I294" s="270">
        <v>0</v>
      </c>
      <c r="J294" s="40">
        <f t="shared" ref="J294" si="52">H294+I294</f>
        <v>0</v>
      </c>
      <c r="K294" s="41"/>
      <c r="L294" s="290">
        <v>0</v>
      </c>
      <c r="M294" s="25"/>
      <c r="N294" s="290">
        <f t="shared" si="44"/>
        <v>0</v>
      </c>
      <c r="O294" s="15">
        <f t="shared" si="41"/>
        <v>0</v>
      </c>
      <c r="P294" s="368" t="inlineStr">
        <is>
          <t>Отдельно не учитывается: облицовка колонн гипсокартоном (ВОР 146) — листы гипсокартонные обычные 12,5 мм, материал нормы 3.70-126-2, учтён в поз. 157 по цене ТСН 1.1-1-4066 в расходе нормы 225 м² на 100 м² облицовки (в два слоя).</t>
        </is>
      </c>
      <c r="Q294" s="70" t="s">
        <v>336</v>
      </c>
      <c r="R294" s="70" t="inlineStr">
        <is>
          <t>ВОР 02-01-01_доб, строка 182; 23/085-И-ВР.АР, лист 6</t>
        </is>
      </c>
    </row>
    <row r="295" spans="1:18" ht="85">
      <c r="A295" s="5">
        <f t="shared" ref="A295:A296" si="53">A294+1</f>
        <v>240</v>
      </c>
      <c r="B295" s="24">
        <v>159</v>
      </c>
      <c r="C295" s="24"/>
      <c r="D295" s="265" t="s">
        <v>453</v>
      </c>
      <c r="E295" s="265"/>
      <c r="F295" s="266" t="s">
        <v>472</v>
      </c>
      <c r="G295" s="267" t="s">
        <v>223</v>
      </c>
      <c r="H295" s="267"/>
      <c r="I295" s="269">
        <v>0.17710000000000001</v>
      </c>
      <c r="J295" s="40">
        <f t="shared" si="35"/>
        <v>0.1771</v>
      </c>
      <c r="K295" s="41"/>
      <c r="L295" s="290">
        <v>5412.22</v>
      </c>
      <c r="M295" s="25"/>
      <c r="N295" s="290">
        <f t="shared" si="44"/>
        <v>5412.22</v>
      </c>
      <c r="O295" s="15">
        <f t="shared" si="41"/>
        <v>5412.22</v>
      </c>
      <c r="P295" s="368" t="inlineStr">
        <is>
          <t>Добавлено по текущей ВОР: 0,1771 100 м2; шифр 3.70-370-2. Цена по ТСН-2001 Доп.82, индексы 217/82 (сентябрь 2025).</t>
        </is>
      </c>
      <c r="Q295" s="70" t="s">
        <v>336</v>
      </c>
      <c r="R295" s="70" t="inlineStr">
        <is>
          <t>ВОР 02-01-01_доб, строка 183; 23/085-И-ВР.АР, лист 4</t>
        </is>
      </c>
    </row>
    <row r="296" spans="1:18" ht="85">
      <c r="A296" s="5">
        <f t="shared" si="53"/>
        <v>241</v>
      </c>
      <c r="B296" s="24">
        <v>160</v>
      </c>
      <c r="C296" s="24"/>
      <c r="D296" s="265" t="s">
        <v>454</v>
      </c>
      <c r="E296" s="265"/>
      <c r="F296" s="266" t="s">
        <v>473</v>
      </c>
      <c r="G296" s="267" t="s">
        <v>223</v>
      </c>
      <c r="H296" s="267"/>
      <c r="I296" s="269">
        <v>0.17710000000000001</v>
      </c>
      <c r="J296" s="40">
        <f t="shared" ref="J296:J357" si="54">H296+I296</f>
        <v>0.1771</v>
      </c>
      <c r="K296" s="41"/>
      <c r="L296" s="290">
        <v>1929.49</v>
      </c>
      <c r="M296" s="25"/>
      <c r="N296" s="290">
        <f t="shared" si="44"/>
        <v>1929.49</v>
      </c>
      <c r="O296" s="15">
        <f t="shared" si="41"/>
        <v>1929.49</v>
      </c>
      <c r="P296" s="368" t="inlineStr">
        <is>
          <t>Добавлено по текущей ВОР: 0,1771 100 м2; шифр 3.70-357-8. Цена по ТСН-2001 Доп.82, индексы 217/82 (сентябрь 2025).</t>
        </is>
      </c>
      <c r="Q296" s="70" t="s">
        <v>336</v>
      </c>
      <c r="R296" s="70" t="inlineStr">
        <is>
          <t>ВОР 02-01-01_доб, строка 184; 23/085-И-ВР.АР, лист 6</t>
        </is>
      </c>
    </row>
    <row r="297" spans="1:18" ht="14.25">
      <c r="A297" s="5"/>
      <c r="B297" s="273" t="s">
        <v>181</v>
      </c>
      <c r="C297" s="274"/>
      <c r="D297" s="274"/>
      <c r="E297" s="274"/>
      <c r="F297" s="274"/>
      <c r="G297" s="274"/>
      <c r="H297" s="274"/>
      <c r="I297" s="274"/>
      <c r="J297" s="40"/>
      <c r="K297" s="41"/>
      <c r="L297" s="291"/>
      <c r="M297" s="25"/>
      <c r="N297" s="290"/>
      <c r="O297" s="15"/>
      <c r="P297" s="43"/>
      <c r="Q297" s="70"/>
      <c r="R297" s="70"/>
    </row>
    <row r="298" spans="1:18" ht="85">
      <c r="A298" s="22">
        <v>242</v>
      </c>
      <c r="B298" s="24">
        <v>161</v>
      </c>
      <c r="C298" s="24"/>
      <c r="D298" s="265" t="s">
        <v>441</v>
      </c>
      <c r="E298" s="265"/>
      <c r="F298" s="266" t="s">
        <v>289</v>
      </c>
      <c r="G298" s="267" t="s">
        <v>279</v>
      </c>
      <c r="H298" s="267"/>
      <c r="I298" s="271">
        <v>5.5E-2</v>
      </c>
      <c r="J298" s="40">
        <f t="shared" ref="J298" si="55">H298+I298</f>
        <v>5.5E-2</v>
      </c>
      <c r="K298" s="41"/>
      <c r="L298" s="290">
        <v>3500.83</v>
      </c>
      <c r="M298" s="25"/>
      <c r="N298" s="290">
        <f t="shared" si="44"/>
        <v>3500.83</v>
      </c>
      <c r="O298" s="15">
        <f t="shared" ref="O298" si="56">N298-K298</f>
        <v>3500.83</v>
      </c>
      <c r="P298" s="368" t="inlineStr">
        <is>
          <t>Добавлено по текущей ВОР: 0,055 100 м2 стяжки; шифр 3.70-159-1. Цена по ТСН-2001 Доп.82, индексы 217/82 (сентябрь 2025).</t>
        </is>
      </c>
      <c r="Q298" s="70" t="s">
        <v>336</v>
      </c>
      <c r="R298" s="70" t="inlineStr">
        <is>
          <t>ВОР 02-01-01_доб, строка 186; 23/085-И-ВР.АР, лист 1</t>
        </is>
      </c>
    </row>
    <row r="299" spans="1:18" ht="85">
      <c r="A299" s="5">
        <f>A298+1</f>
        <v>243</v>
      </c>
      <c r="B299" s="24">
        <v>162</v>
      </c>
      <c r="C299" s="24"/>
      <c r="D299" s="265" t="s">
        <v>442</v>
      </c>
      <c r="E299" s="265"/>
      <c r="F299" s="266" t="s">
        <v>443</v>
      </c>
      <c r="G299" s="267" t="s">
        <v>279</v>
      </c>
      <c r="H299" s="267"/>
      <c r="I299" s="271">
        <v>5.5E-2</v>
      </c>
      <c r="J299" s="40">
        <f t="shared" si="54"/>
        <v>5.5E-2</v>
      </c>
      <c r="K299" s="41"/>
      <c r="L299" s="290">
        <v>1212.28</v>
      </c>
      <c r="M299" s="25"/>
      <c r="N299" s="290">
        <f t="shared" si="44"/>
        <v>1212.28</v>
      </c>
      <c r="O299" s="15">
        <f t="shared" si="41"/>
        <v>1212.28</v>
      </c>
      <c r="P299" s="368" t="inlineStr">
        <is>
          <t>Добавлено по текущей ВОР: 0,055 100 м2 стяжки; шифр 3.70-159-2. Раствор М150 к шагам по 5 мм — 3,06 м³ на 100 м². Цена по ТСН-2001 Доп.82, индексы 217/82 (сентябрь 2025).</t>
        </is>
      </c>
      <c r="Q299" s="70" t="s">
        <v>336</v>
      </c>
      <c r="R299" s="70" t="inlineStr">
        <is>
          <t>ВОР 02-01-01_доб, строка 187; 23/085-И-ВР.АР, лист 1–8</t>
        </is>
      </c>
    </row>
    <row r="300" spans="1:18" ht="85">
      <c r="A300" s="5">
        <f t="shared" ref="A300:A312" si="57">A299+1</f>
        <v>244</v>
      </c>
      <c r="B300" s="24">
        <v>163</v>
      </c>
      <c r="C300" s="24"/>
      <c r="D300" s="265" t="s">
        <v>444</v>
      </c>
      <c r="E300" s="265"/>
      <c r="F300" s="266" t="s">
        <v>290</v>
      </c>
      <c r="G300" s="267" t="s">
        <v>58</v>
      </c>
      <c r="H300" s="267"/>
      <c r="I300" s="271">
        <v>3.0000000000000001E-3</v>
      </c>
      <c r="J300" s="40">
        <f t="shared" ref="J300" si="58">H300+I300</f>
        <v>0.003</v>
      </c>
      <c r="K300" s="41"/>
      <c r="L300" s="290">
        <v>217.68</v>
      </c>
      <c r="M300" s="25"/>
      <c r="N300" s="290">
        <f t="shared" si="44"/>
        <v>217.68</v>
      </c>
      <c r="O300" s="15">
        <f t="shared" si="41"/>
        <v>217.68</v>
      </c>
      <c r="P300" s="368" t="inlineStr">
        <is>
          <t>Добавлено по текущей ВОР: 0,003 1 т; шифр 3.70-43-6. Цена по ТСН-2001 Доп.82, индексы 217/82 (сентябрь 2025).</t>
        </is>
      </c>
      <c r="Q300" s="70" t="s">
        <v>336</v>
      </c>
      <c r="R300" s="70" t="inlineStr">
        <is>
          <t>ВОР 02-01-01_доб, строка 188; 23/085-И-ВР.АР, лист 2</t>
        </is>
      </c>
    </row>
    <row r="301" spans="1:18" ht="85">
      <c r="A301" s="5">
        <f t="shared" si="57"/>
        <v>245</v>
      </c>
      <c r="B301" s="24">
        <v>164</v>
      </c>
      <c r="C301" s="24"/>
      <c r="D301" s="265" t="s">
        <v>445</v>
      </c>
      <c r="E301" s="265"/>
      <c r="F301" s="266" t="s">
        <v>291</v>
      </c>
      <c r="G301" s="267" t="s">
        <v>245</v>
      </c>
      <c r="H301" s="267"/>
      <c r="I301" s="271">
        <v>0.27500000000000002</v>
      </c>
      <c r="J301" s="40">
        <f t="shared" si="54"/>
        <v>0.275</v>
      </c>
      <c r="K301" s="41"/>
      <c r="L301" s="290">
        <v>2746</v>
      </c>
      <c r="M301" s="25"/>
      <c r="N301" s="290">
        <f t="shared" si="44"/>
        <v>2746</v>
      </c>
      <c r="O301" s="15">
        <f t="shared" si="41"/>
        <v>2746</v>
      </c>
      <c r="P301" s="368" t="inlineStr">
        <is>
          <t>Добавлено по текущей ВОР: 0,275 1 м3 изоляции; шифр 3.70-174-2. Цена по ТСН-2001 Доп.82, индексы 217/82 (сентябрь 2025).</t>
        </is>
      </c>
      <c r="Q301" s="70" t="s">
        <v>336</v>
      </c>
      <c r="R301" s="70" t="inlineStr">
        <is>
          <t>ВОР 02-01-01_доб, строка 189; 23/085-И-ВР.АР, лист 1–8</t>
        </is>
      </c>
    </row>
    <row r="302" spans="1:18" ht="85">
      <c r="A302" s="5">
        <f t="shared" si="57"/>
        <v>246</v>
      </c>
      <c r="B302" s="24">
        <v>165</v>
      </c>
      <c r="C302" s="24"/>
      <c r="D302" s="265" t="s">
        <v>396</v>
      </c>
      <c r="E302" s="265"/>
      <c r="F302" s="266" t="s">
        <v>292</v>
      </c>
      <c r="G302" s="267" t="s">
        <v>293</v>
      </c>
      <c r="H302" s="267"/>
      <c r="I302" s="270">
        <v>0.56999999999999995</v>
      </c>
      <c r="J302" s="40">
        <f t="shared" si="54"/>
        <v>0.57</v>
      </c>
      <c r="K302" s="41"/>
      <c r="L302" s="290">
        <v>182702.8</v>
      </c>
      <c r="M302" s="25"/>
      <c r="N302" s="290">
        <f t="shared" si="44"/>
        <v>182702.8</v>
      </c>
      <c r="O302" s="15">
        <f t="shared" si="41"/>
        <v>182702.8</v>
      </c>
      <c r="P302" s="368" t="inlineStr">
        <is>
          <t>Добавлено по текущей ВОР: 0,57 100 мест; шифр 6.70-73-3. Ремонт сколов ступеней по ВОР 155 (Ceresit CN 83 «или аналог», слой до 10 мм, 2 кг/м² на 1 мм) — ТСН 1.3-2-38 «смесь сухая быстротвердеющая ручного нанесения» 20 кг/м²; плиточный клей Ceresit CM 11 исключён. Цена по ТСН-2001 Доп.82, индексы 217/82 (сентябрь 2025).</t>
        </is>
      </c>
      <c r="Q302" s="70" t="s">
        <v>336</v>
      </c>
      <c r="R302" s="70" t="inlineStr">
        <is>
          <t>ВОР 02-01-01_доб, строка 190; 23/085-И-ВР.АР, лист 1–8</t>
        </is>
      </c>
    </row>
    <row r="303" spans="1:18" ht="105">
      <c r="A303" s="5">
        <f t="shared" si="57"/>
        <v>247</v>
      </c>
      <c r="B303" s="24">
        <v>166</v>
      </c>
      <c r="C303" s="24"/>
      <c r="D303" s="265" t="inlineStr">
        <is>
          <t>3.70-2-1</t>
        </is>
      </c>
      <c r="E303" s="265"/>
      <c r="F303" s="266" t="inlineStr">
        <is>
          <t>Гидроизоляция поверхностей с применением сухой смеси гидроизоляционной обмазочной цементной</t>
        </is>
      </c>
      <c r="G303" s="267" t="s">
        <v>280</v>
      </c>
      <c r="H303" s="267"/>
      <c r="I303" s="271">
        <v>0.11625</v>
      </c>
      <c r="J303" s="40">
        <f t="shared" si="54"/>
        <v>0.11625</v>
      </c>
      <c r="K303" s="41"/>
      <c r="L303" s="290">
        <v>29839.23</v>
      </c>
      <c r="M303" s="25"/>
      <c r="N303" s="290">
        <f t="shared" si="44"/>
        <v>29839.23</v>
      </c>
      <c r="O303" s="15">
        <f t="shared" si="41"/>
        <v>29839.23</v>
      </c>
      <c r="P303" s="368" t="inlineStr">
        <is>
          <t>Добавлено по текущей ВОР: 0,11625 100 м2 изолируемой поверхности; шифр 3.70-2-1. Гидроизоляция пола обмазочная цементная в 2 слоя — норма 3.70-2-1 вместо битумной 3.70-162-5; расход смеси по норме. Объём по письму заказчика от 21.09.2026, п.6. Цена по ТСН-2001 Доп.82, индексы 217/82 (сентябрь 2025); материал «Гидроизоляционный состав "Кальматрон-Эконом"» — по КА к ЛСР 02-01-01, п.61: ООО "ТСК Дипломат" (ИНН 7705935398), прайс-лист от 15.09.2025, стр. 46-54; НДС 20 % на дату прайса, ЗСР 2 %: 85,00 ÷ 1,20 × 1,02 = 72,25; база 72,25 ÷ 10,18 = 7,10; текущая 7,10 × 10,18 = 72,28 руб.</t>
        </is>
      </c>
      <c r="Q303" s="70" t="s">
        <v>336</v>
      </c>
      <c r="R303" s="70" t="inlineStr">
        <is>
          <t>ВОР 02-01-01_доб, строка 191; 23/085-И-ВР.АР, лист 6</t>
        </is>
      </c>
    </row>
    <row r="304" spans="1:18" ht="105">
      <c r="A304" s="5">
        <f t="shared" si="57"/>
        <v>248</v>
      </c>
      <c r="B304" s="24">
        <v>167</v>
      </c>
      <c r="C304" s="24"/>
      <c r="D304" s="265" t="s">
        <v>446</v>
      </c>
      <c r="E304" s="265"/>
      <c r="F304" s="266" t="s">
        <v>447</v>
      </c>
      <c r="G304" s="267" t="s">
        <v>280</v>
      </c>
      <c r="H304" s="267"/>
      <c r="I304" s="271">
        <v>0</v>
      </c>
      <c r="J304" s="40">
        <f t="shared" si="54"/>
        <v>0</v>
      </c>
      <c r="K304" s="41"/>
      <c r="L304" s="290">
        <v>0</v>
      </c>
      <c r="M304" s="25"/>
      <c r="N304" s="290">
        <f t="shared" si="44"/>
        <v>0</v>
      </c>
      <c r="O304" s="15">
        <f t="shared" si="41"/>
        <v>0</v>
      </c>
      <c r="P304" s="368" t="inlineStr">
        <is>
          <t>Исключено: гидроизоляция пола в 2 слоя учтена нормой 3.70-2-1 (сухая смесь обмазочная цементная); добавка «на каждый 1 мм» к битумной норме не применяется.</t>
        </is>
      </c>
      <c r="Q304" s="70" t="s">
        <v>336</v>
      </c>
      <c r="R304" s="70" t="inlineStr">
        <is>
          <t>ВОР 02-01-01_доб, строка 192; 23/085-И-ВР.АР, лист 2</t>
        </is>
      </c>
    </row>
    <row r="305" spans="1:18" ht="102">
      <c r="A305" s="5">
        <f t="shared" si="57"/>
        <v>249</v>
      </c>
      <c r="B305" s="24">
        <v>168</v>
      </c>
      <c r="C305" s="24"/>
      <c r="D305" s="265" t="s">
        <v>474</v>
      </c>
      <c r="E305" s="265"/>
      <c r="F305" s="266" t="s">
        <v>475</v>
      </c>
      <c r="G305" s="267" t="s">
        <v>223</v>
      </c>
      <c r="H305" s="267"/>
      <c r="I305" s="269">
        <v>8.1900000000000001E-2</v>
      </c>
      <c r="J305" s="40">
        <f t="shared" si="54"/>
        <v>0.0819</v>
      </c>
      <c r="K305" s="41"/>
      <c r="L305" s="290">
        <v>34612.53</v>
      </c>
      <c r="M305" s="25"/>
      <c r="N305" s="290">
        <f t="shared" si="44"/>
        <v>34612.53</v>
      </c>
      <c r="O305" s="15">
        <f t="shared" si="41"/>
        <v>34612.53</v>
      </c>
      <c r="P305" s="368" t="inlineStr">
        <is>
          <t>Добавлено по текущей ВОР: 0,0819 100 м2; шифр 3.70-228-2. Система выравнивания плитки — по норме 3.70-228-2 (39,38×100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05" s="70" t="s">
        <v>336</v>
      </c>
      <c r="R305" s="70" t="inlineStr">
        <is>
          <t>ВОР 02-01-01_доб, строка 193; 23/085-И-ВР.АР, лист 6</t>
        </is>
      </c>
    </row>
    <row r="306" spans="1:18" ht="102">
      <c r="A306" s="5">
        <f t="shared" si="57"/>
        <v>250</v>
      </c>
      <c r="B306" s="24">
        <v>169</v>
      </c>
      <c r="C306" s="24"/>
      <c r="D306" s="265" t="s">
        <v>474</v>
      </c>
      <c r="E306" s="265"/>
      <c r="F306" s="266" t="s">
        <v>475</v>
      </c>
      <c r="G306" s="267" t="s">
        <v>223</v>
      </c>
      <c r="H306" s="267"/>
      <c r="I306" s="269">
        <v>0.15429999999999999</v>
      </c>
      <c r="J306" s="40">
        <f t="shared" si="54"/>
        <v>0.1543</v>
      </c>
      <c r="K306" s="41"/>
      <c r="L306" s="290">
        <v>65211.79</v>
      </c>
      <c r="M306" s="25"/>
      <c r="N306" s="290">
        <f t="shared" si="44"/>
        <v>65211.79</v>
      </c>
      <c r="O306" s="15">
        <f t="shared" si="41"/>
        <v>65211.79</v>
      </c>
      <c r="P306" s="368" t="inlineStr">
        <is>
          <t>Добавлено по текущей ВОР: 0,1543 100 м2; шифр 3.70-228-2. Система выравнивания плитки — по норме 3.70-228-2 (39,38×100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06" s="70" t="s">
        <v>336</v>
      </c>
      <c r="R306" s="70" t="inlineStr">
        <is>
          <t>ВОР 02-01-01_доб, строка 194; 23/085-И-ВР.АР, лист 6</t>
        </is>
      </c>
    </row>
    <row r="307" spans="1:18" ht="95">
      <c r="A307" s="5">
        <f t="shared" si="57"/>
        <v>251</v>
      </c>
      <c r="B307" s="24">
        <v>170</v>
      </c>
      <c r="C307" s="24"/>
      <c r="D307" s="265" t="s">
        <v>448</v>
      </c>
      <c r="E307" s="265"/>
      <c r="F307" s="266" t="s">
        <v>276</v>
      </c>
      <c r="G307" s="267" t="s">
        <v>277</v>
      </c>
      <c r="H307" s="267"/>
      <c r="I307" s="269">
        <v>2.1638999999999999</v>
      </c>
      <c r="J307" s="40">
        <f t="shared" si="54"/>
        <v>2.1639</v>
      </c>
      <c r="K307" s="41"/>
      <c r="L307" s="290">
        <v>63913.61</v>
      </c>
      <c r="M307" s="25"/>
      <c r="N307" s="290">
        <f t="shared" si="44"/>
        <v>63913.61</v>
      </c>
      <c r="O307" s="15">
        <f t="shared" si="41"/>
        <v>63913.61</v>
      </c>
      <c r="P307" s="368" t="inlineStr">
        <is>
          <t>Добавлено по текущей ВОР: 2,1639 100 м плинтусов; шифр 3.70-207-1. Клей КН-2 — ТСН 1.1-1-394 «Мастика клеящая каучуковая типа КН-2». Плинтус ТСН 1.1-1-289 — по норме расхода 3.70-207-1: 101 м на 100 м (в исходной смете 110). Цена по ТСН-2001 Доп.82, индексы 217/82 (сентябрь 2025).</t>
        </is>
      </c>
      <c r="Q307" s="70" t="s">
        <v>336</v>
      </c>
      <c r="R307" s="70" t="inlineStr">
        <is>
          <t>ВОР 02-01-01_доб, строка 195; 23/085-И-ВР.АР, лист 2</t>
        </is>
      </c>
    </row>
    <row r="308" spans="1:18" ht="95">
      <c r="A308" s="5">
        <f t="shared" si="57"/>
        <v>252</v>
      </c>
      <c r="B308" s="24">
        <v>171</v>
      </c>
      <c r="C308" s="24"/>
      <c r="D308" s="265" t="s">
        <v>448</v>
      </c>
      <c r="E308" s="265"/>
      <c r="F308" s="266" t="s">
        <v>276</v>
      </c>
      <c r="G308" s="267" t="s">
        <v>277</v>
      </c>
      <c r="H308" s="267"/>
      <c r="I308" s="269">
        <v>4.2991999999999999</v>
      </c>
      <c r="J308" s="40">
        <f t="shared" si="54"/>
        <v>4.2992</v>
      </c>
      <c r="K308" s="41"/>
      <c r="L308" s="290">
        <v>126981.92</v>
      </c>
      <c r="M308" s="25"/>
      <c r="N308" s="290">
        <f t="shared" si="44"/>
        <v>126981.92</v>
      </c>
      <c r="O308" s="15">
        <f t="shared" si="41"/>
        <v>126981.92</v>
      </c>
      <c r="P308" s="368" t="inlineStr">
        <is>
          <t>Добавлено по текущей ВОР: 4,2992 100 м плинтусов; шифр 3.70-207-1. Клей КН-2 — ТСН 1.1-1-394 «Мастика клеящая каучуковая типа КН-2». Плинтус ПВХ Deconika 70 мм «или аналог» — по цене ТСН 1.1-1-289 (ПВХ с кабель-каналом) по норме расхода 101 м/100 м в составе этой строки. Цена по ТСН-2001 Доп.82, индексы 217/82 (сентябрь 2025).</t>
        </is>
      </c>
      <c r="Q308" s="70" t="s">
        <v>336</v>
      </c>
      <c r="R308" s="70" t="inlineStr">
        <is>
          <t>ВОР 02-01-01_доб, строка 196; 23/085-И-ВР.АР, лист 2</t>
        </is>
      </c>
    </row>
    <row r="309" spans="1:18" ht="75">
      <c r="A309" s="5">
        <f t="shared" si="57"/>
        <v>253</v>
      </c>
      <c r="B309" s="24">
        <v>172</v>
      </c>
      <c r="C309" s="24"/>
      <c r="D309" s="265" t="s">
        <v>536</v>
      </c>
      <c r="E309" s="265"/>
      <c r="F309" s="266" t="s">
        <v>551</v>
      </c>
      <c r="G309" s="267" t="s">
        <v>266</v>
      </c>
      <c r="H309" s="267"/>
      <c r="I309" s="270">
        <v>0</v>
      </c>
      <c r="J309" s="40">
        <f t="shared" si="54"/>
        <v>0</v>
      </c>
      <c r="K309" s="41"/>
      <c r="L309" s="290">
        <v>0</v>
      </c>
      <c r="M309" s="25"/>
      <c r="N309" s="290">
        <f t="shared" si="44"/>
        <v>0</v>
      </c>
      <c r="O309" s="15">
        <f t="shared" si="41"/>
        <v>0</v>
      </c>
      <c r="P309" s="368" t="inlineStr">
        <is>
          <t>Отдельно не учитывается: плинтус ПВХ Deconika 70 мм (ВОР стр.197) — материал нормы 3.70-207-1, учтён в поз. 171 по цене ТСН 1.1-1-289 в расходе нормы 101 м на 100 м плинтуса.</t>
        </is>
      </c>
      <c r="Q309" s="70" t="s">
        <v>336</v>
      </c>
      <c r="R309" s="70" t="inlineStr">
        <is>
          <t>ВОР 02-01-01_доб, строка 197; 23/085-И-ВР.АР, лист 6</t>
        </is>
      </c>
    </row>
    <row r="310" spans="1:18" ht="14.25">
      <c r="A310" s="5"/>
      <c r="B310" s="273" t="s">
        <v>397</v>
      </c>
      <c r="C310" s="274"/>
      <c r="D310" s="274"/>
      <c r="E310" s="274"/>
      <c r="F310" s="274"/>
      <c r="G310" s="274"/>
      <c r="H310" s="274"/>
      <c r="I310" s="274"/>
      <c r="J310" s="40"/>
      <c r="K310" s="41"/>
      <c r="L310" s="291"/>
      <c r="M310" s="25"/>
      <c r="N310" s="290"/>
      <c r="O310" s="15"/>
      <c r="P310" s="43"/>
      <c r="Q310" s="70"/>
      <c r="R310" s="70"/>
    </row>
    <row r="311" spans="1:18" ht="85">
      <c r="A311" s="22">
        <v>254</v>
      </c>
      <c r="B311" s="24">
        <v>173</v>
      </c>
      <c r="C311" s="24"/>
      <c r="D311" s="265" t="inlineStr">
        <is>
          <t>3.70-159-13</t>
        </is>
      </c>
      <c r="E311" s="265"/>
      <c r="F311" s="266" t="s">
        <v>278</v>
      </c>
      <c r="G311" s="267" t="s">
        <v>279</v>
      </c>
      <c r="H311" s="267"/>
      <c r="I311" s="270">
        <v>1.68</v>
      </c>
      <c r="J311" s="40">
        <f t="shared" ref="J311" si="59">H311+I311</f>
        <v>1.68</v>
      </c>
      <c r="K311" s="41"/>
      <c r="L311" s="290">
        <v>92738.71</v>
      </c>
      <c r="M311" s="25"/>
      <c r="N311" s="290">
        <f t="shared" si="44"/>
        <v>92738.71</v>
      </c>
      <c r="O311" s="15">
        <f t="shared" ref="O311" si="60">N311-K311</f>
        <v>92738.71</v>
      </c>
      <c r="P311" s="368" t="inlineStr">
        <is>
          <t>Добавлено по текущей ВОР: 1,68 100 м2 стяжки; шифр 3.70-159-13. Позиция 3.70-159-11 в Доп.82 отсутствует; применена 3.70-159-13 той же таблицы (самовыравнивающаяся стяжка 5 мм). Смесь для стяжки — самовыравнивающаяся ТСН 1.3-2-178 по норме 3.70-159-13: 0,7904 т на 100 м²; грунтовка 14,29 кг на 100 м². Цена по ТСН-2001 Доп.82, индексы 217/82 (сентябрь 2025).</t>
        </is>
      </c>
      <c r="Q311" s="70" t="s">
        <v>336</v>
      </c>
      <c r="R311" s="70" t="inlineStr">
        <is>
          <t>ВОР 02-01-01_доб, строка 199; 23/085-И-ВР.АР, лист 1–8</t>
        </is>
      </c>
    </row>
    <row r="312" spans="1:18" ht="85">
      <c r="A312" s="5">
        <f t="shared" si="57"/>
        <v>255</v>
      </c>
      <c r="B312" s="24">
        <v>174</v>
      </c>
      <c r="C312" s="24"/>
      <c r="D312" s="265" t="inlineStr">
        <is>
          <t>3.70-159-14</t>
        </is>
      </c>
      <c r="E312" s="265"/>
      <c r="F312" s="266" t="inlineStr">
        <is>
          <t>Добавляется или исключается на каждый 1 мм изменения толщины стяжки к позиции 3.70-159-13</t>
        </is>
      </c>
      <c r="G312" s="267" t="s">
        <v>279</v>
      </c>
      <c r="H312" s="267"/>
      <c r="I312" s="270">
        <v>1.68</v>
      </c>
      <c r="J312" s="40">
        <f t="shared" si="54"/>
        <v>1.68</v>
      </c>
      <c r="K312" s="41"/>
      <c r="L312" s="290">
        <v>45420.8</v>
      </c>
      <c r="M312" s="25"/>
      <c r="N312" s="290">
        <f t="shared" si="44"/>
        <v>45420.8</v>
      </c>
      <c r="O312" s="15">
        <f t="shared" si="41"/>
        <v>45420.8</v>
      </c>
      <c r="P312" s="368" t="inlineStr">
        <is>
          <t>Добавлено по текущей ВОР: 1,68 100 м2 стяжки; шифр 3.70-159-14. Позиция 3.70-159-12 в Доп.82 отсутствует; применена 3.70-159-14 (добавка на 1 мм к 3.70-159-13). Материалы добавки толщины учтены с тем же множителем, что и работа. Смесь для стяжки — самовыравнивающаяся ТСН 1.3-2-178 по норме 3.70-159-14: 0,16 т на 100 м² на 1 мм. Цена по ТСН-2001 Доп.82, индексы 217/82 (сентябрь 2025).</t>
        </is>
      </c>
      <c r="Q312" s="70" t="s">
        <v>336</v>
      </c>
      <c r="R312" s="70" t="inlineStr">
        <is>
          <t>ВОР 02-01-01_доб, строка 200; 23/085-И-ВР.АР, лист 1–8</t>
        </is>
      </c>
    </row>
    <row r="313" spans="1:18" ht="102">
      <c r="A313" s="5">
        <f t="shared" ref="A313:A314" si="61">A312+1</f>
        <v>256</v>
      </c>
      <c r="B313" s="24">
        <v>175</v>
      </c>
      <c r="C313" s="24"/>
      <c r="D313" s="265" t="s">
        <v>476</v>
      </c>
      <c r="E313" s="265"/>
      <c r="F313" s="266" t="s">
        <v>477</v>
      </c>
      <c r="G313" s="267" t="s">
        <v>223</v>
      </c>
      <c r="H313" s="267"/>
      <c r="I313" s="270">
        <v>1.68</v>
      </c>
      <c r="J313" s="40">
        <f t="shared" si="54"/>
        <v>1.68</v>
      </c>
      <c r="K313" s="41"/>
      <c r="L313" s="290">
        <v>584623.71</v>
      </c>
      <c r="M313" s="25"/>
      <c r="N313" s="290">
        <f t="shared" si="44"/>
        <v>584623.71</v>
      </c>
      <c r="O313" s="15">
        <f t="shared" si="41"/>
        <v>584623.71</v>
      </c>
      <c r="P313" s="368" t="inlineStr">
        <is>
          <t>Добавлено по текущей ВОР: 1,68 100 м2; шифр 3.70-198-4. Грунтовка и система выравнивания плитки — по норме 3.70-198-4 (0,014 т и 44,65×100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13" s="70" t="s">
        <v>336</v>
      </c>
      <c r="R313" s="70" t="inlineStr">
        <is>
          <t>ВОР 02-01-01_доб, строка 201; 23/085-И-ВР.АР, лист 2</t>
        </is>
      </c>
    </row>
    <row r="314" spans="1:18" ht="89.25">
      <c r="A314" s="5">
        <f t="shared" si="61"/>
        <v>257</v>
      </c>
      <c r="B314" s="24">
        <v>176</v>
      </c>
      <c r="C314" s="24"/>
      <c r="D314" s="265" t="s">
        <v>478</v>
      </c>
      <c r="E314" s="265"/>
      <c r="F314" s="266" t="s">
        <v>479</v>
      </c>
      <c r="G314" s="267" t="s">
        <v>223</v>
      </c>
      <c r="H314" s="267"/>
      <c r="I314" s="270">
        <v>1.68</v>
      </c>
      <c r="J314" s="40">
        <f t="shared" si="54"/>
        <v>1.68</v>
      </c>
      <c r="K314" s="41"/>
      <c r="L314" s="290">
        <v>25356.38</v>
      </c>
      <c r="M314" s="25"/>
      <c r="N314" s="290">
        <f t="shared" si="44"/>
        <v>25356.38</v>
      </c>
      <c r="O314" s="15">
        <f t="shared" si="41"/>
        <v>25356.38</v>
      </c>
      <c r="P314" s="368" t="inlineStr">
        <is>
          <t>Добавлено по текущей ВОР: 1,68 100 м2; шифр 3.70-198-8. Клей — ТСН 1.3-2-36 по норме: 144,15 кг/100 м² на каждый 1 мм сверх 5 мм (слой 7 мм или 6 мм по ВОР). Цена по ТСН-2001 Доп.82, индексы 217/82 (сентябрь 2025).</t>
        </is>
      </c>
      <c r="Q314" s="70" t="s">
        <v>336</v>
      </c>
      <c r="R314" s="70" t="inlineStr">
        <is>
          <t>ВОР 02-01-01_доб, строка 202; 23/085-И-ВР.АР, лист 1–8</t>
        </is>
      </c>
    </row>
    <row r="315" spans="1:18" ht="14.25">
      <c r="A315" s="5"/>
      <c r="B315" s="309" t="s">
        <v>398</v>
      </c>
      <c r="C315" s="310"/>
      <c r="D315" s="310"/>
      <c r="E315" s="310"/>
      <c r="F315" s="310"/>
      <c r="G315" s="264"/>
      <c r="H315" s="264"/>
      <c r="I315" s="264"/>
      <c r="J315" s="40"/>
      <c r="K315" s="41"/>
      <c r="L315" s="291"/>
      <c r="M315" s="25"/>
      <c r="N315" s="290"/>
      <c r="O315" s="15"/>
      <c r="P315" s="43"/>
      <c r="Q315" s="70"/>
      <c r="R315" s="70"/>
    </row>
    <row r="316" spans="1:18" ht="105">
      <c r="A316" s="22">
        <v>258</v>
      </c>
      <c r="B316" s="24">
        <v>177</v>
      </c>
      <c r="C316" s="24"/>
      <c r="D316" s="265" t="inlineStr">
        <is>
          <t>3.70-2-1</t>
        </is>
      </c>
      <c r="E316" s="265"/>
      <c r="F316" s="266" t="inlineStr">
        <is>
          <t>Гидроизоляция поверхностей с применением сухой смеси гидроизоляционной обмазочной цементной</t>
        </is>
      </c>
      <c r="G316" s="267" t="s">
        <v>280</v>
      </c>
      <c r="H316" s="267"/>
      <c r="I316" s="269">
        <v>0.34739999999999999</v>
      </c>
      <c r="J316" s="40">
        <f t="shared" ref="J316" si="62">H316+I316</f>
        <v>0.3474</v>
      </c>
      <c r="K316" s="41"/>
      <c r="L316" s="290">
        <v>89170.29</v>
      </c>
      <c r="M316" s="25"/>
      <c r="N316" s="290">
        <f t="shared" si="44"/>
        <v>89170.29</v>
      </c>
      <c r="O316" s="15">
        <f t="shared" ref="O316" si="63">N316-K316</f>
        <v>89170.29</v>
      </c>
      <c r="P316" s="368" t="inlineStr">
        <is>
          <t>Добавлено по текущей ВОР: 0,3474 100 м2 изолируемой поверхности; шифр 3.70-2-1. Гидроизоляция пола обмазочная цементная в 2 слоя — норма 3.70-2-1 вместо битумной 3.70-162-5; расход смеси по норме. Гидроизоляция пола типа 2 — 34,74 м² по ВОР п.162: санузлы 114, 115, 116, 213, 214, 215, 307, 308, 309, 406, 407, 408 (в т.ч. пом.307 «Универсальная кабина уборной» 6,51 м², экспликация ИОС4, АР1 л.11 — тип пола 2); площадь равна площади стяжки и покрытия типа 2. Состав — по норме 312 кг на 100 м². Цена по ТСН-2001 Доп.82, индексы 217/82 (сентябрь 2025); материал «Гидроизоляционный состав "Кальматрон-Эконом"» — по КА к ЛСР 02-01-01, п.61: ООО "ТСК Дипломат" (ИНН 7705935398), прайс-лист от 15.09.2025, стр. 46-54; НДС 20 % на дату прайса, ЗСР 2 %: 85,00 ÷ 1,20 × 1,02 = 72,25; база 72,25 ÷ 10,18 = 7,10; текущая 7,10 × 10,18 = 72,28 руб.</t>
        </is>
      </c>
      <c r="Q316" s="70" t="s">
        <v>336</v>
      </c>
      <c r="R316" s="70" t="inlineStr">
        <is>
          <t>ВОР 02-01-01_доб, строка 204; 23/085-И-ВР.АР, лист 6</t>
        </is>
      </c>
    </row>
    <row r="317" spans="1:18" ht="105">
      <c r="A317" s="5">
        <f>A316+1</f>
        <v>259</v>
      </c>
      <c r="B317" s="24">
        <v>178</v>
      </c>
      <c r="C317" s="24"/>
      <c r="D317" s="265" t="s">
        <v>446</v>
      </c>
      <c r="E317" s="265"/>
      <c r="F317" s="266" t="s">
        <v>447</v>
      </c>
      <c r="G317" s="267" t="s">
        <v>280</v>
      </c>
      <c r="H317" s="267"/>
      <c r="I317" s="269">
        <v>0</v>
      </c>
      <c r="J317" s="40">
        <f t="shared" ref="J317" si="64">H317+I317</f>
        <v>0</v>
      </c>
      <c r="K317" s="41"/>
      <c r="L317" s="290">
        <v>0</v>
      </c>
      <c r="M317" s="25"/>
      <c r="N317" s="290">
        <f t="shared" si="44"/>
        <v>0</v>
      </c>
      <c r="O317" s="15">
        <f t="shared" si="41"/>
        <v>0</v>
      </c>
      <c r="P317" s="368" t="inlineStr">
        <is>
          <t>Исключено: гидроизоляция пола в 2 слоя учтена нормой 3.70-2-1 (сухая смесь обмазочная цементная); добавка «на каждый 1 мм» к битумной норме не применяется.</t>
        </is>
      </c>
      <c r="Q317" s="70" t="s">
        <v>336</v>
      </c>
      <c r="R317" s="70" t="inlineStr">
        <is>
          <t>ВОР 02-01-01_доб, строка 205; 23/085-И-ВР.АР, лист 2</t>
        </is>
      </c>
    </row>
    <row r="318" spans="1:18" ht="85">
      <c r="A318" s="5">
        <f t="shared" ref="A318:A321" si="65">A317+1</f>
        <v>260</v>
      </c>
      <c r="B318" s="24">
        <v>179</v>
      </c>
      <c r="C318" s="24"/>
      <c r="D318" s="265" t="inlineStr">
        <is>
          <t>3.70-159-13</t>
        </is>
      </c>
      <c r="E318" s="265"/>
      <c r="F318" s="266" t="s">
        <v>278</v>
      </c>
      <c r="G318" s="267" t="s">
        <v>279</v>
      </c>
      <c r="H318" s="267"/>
      <c r="I318" s="269">
        <v>0.34739999999999999</v>
      </c>
      <c r="J318" s="40">
        <f t="shared" si="54"/>
        <v>0.3474</v>
      </c>
      <c r="K318" s="41"/>
      <c r="L318" s="290">
        <v>19177.42</v>
      </c>
      <c r="M318" s="25"/>
      <c r="N318" s="290">
        <f t="shared" si="44"/>
        <v>19177.42</v>
      </c>
      <c r="O318" s="15">
        <f t="shared" si="41"/>
        <v>19177.42</v>
      </c>
      <c r="P318" s="368" t="inlineStr">
        <is>
          <t>Добавлено по текущей ВОР: 0,3474 100 м2 стяжки; шифр 3.70-159-13. Позиция 3.70-159-11 в Доп.82 отсутствует; применена 3.70-159-13 той же таблицы (самовыравнивающаяся стяжка 5 мм). Смесь для стяжки — самовыравнивающаяся ТСН 1.3-2-178 по норме 3.70-159-13: 0,7904 т на 100 м²; грунтовка 14,29 кг на 100 м². Цена по ТСН-2001 Доп.82, индексы 217/82 (сентябрь 2025).</t>
        </is>
      </c>
      <c r="Q318" s="70" t="s">
        <v>336</v>
      </c>
      <c r="R318" s="70" t="inlineStr">
        <is>
          <t>ВОР 02-01-01_доб, строка 206; 23/085-И-ВР.АР, лист 1–8</t>
        </is>
      </c>
    </row>
    <row r="319" spans="1:18" ht="85">
      <c r="A319" s="5">
        <f t="shared" si="65"/>
        <v>261</v>
      </c>
      <c r="B319" s="24">
        <v>180</v>
      </c>
      <c r="C319" s="24"/>
      <c r="D319" s="265" t="inlineStr">
        <is>
          <t>3.70-159-14</t>
        </is>
      </c>
      <c r="E319" s="265"/>
      <c r="F319" s="266" t="inlineStr">
        <is>
          <t>Добавляется или исключается на каждый 1 мм изменения толщины стяжки к позиции 3.70-159-13</t>
        </is>
      </c>
      <c r="G319" s="267" t="s">
        <v>279</v>
      </c>
      <c r="H319" s="267"/>
      <c r="I319" s="269">
        <v>0.34739999999999999</v>
      </c>
      <c r="J319" s="40">
        <f t="shared" si="54"/>
        <v>0.3474</v>
      </c>
      <c r="K319" s="41"/>
      <c r="L319" s="290">
        <v>9392.05</v>
      </c>
      <c r="M319" s="25"/>
      <c r="N319" s="290">
        <f t="shared" si="44"/>
        <v>9392.05</v>
      </c>
      <c r="O319" s="15">
        <f t="shared" si="41"/>
        <v>9392.05</v>
      </c>
      <c r="P319" s="368" t="inlineStr">
        <is>
          <t>Добавлено по текущей ВОР: 0,3474 100 м2 стяжки; шифр 3.70-159-14. Позиция 3.70-159-12 в Доп.82 отсутствует; применена 3.70-159-14 (добавка на 1 мм к 3.70-159-13). Материалы добавки толщины учтены с тем же множителем, что и работа. Смесь для стяжки — самовыравнивающаяся ТСН 1.3-2-178 по норме 3.70-159-14: 0,16 т на 100 м² на 1 мм. Цена по ТСН-2001 Доп.82, индексы 217/82 (сентябрь 2025).</t>
        </is>
      </c>
      <c r="Q319" s="70" t="s">
        <v>336</v>
      </c>
      <c r="R319" s="70" t="inlineStr">
        <is>
          <t>ВОР 02-01-01_доб, строка 207; 23/085-И-ВР.АР, лист 1–8</t>
        </is>
      </c>
    </row>
    <row r="320" spans="1:18" ht="102">
      <c r="A320" s="5">
        <f t="shared" si="65"/>
        <v>262</v>
      </c>
      <c r="B320" s="24">
        <v>181</v>
      </c>
      <c r="C320" s="24"/>
      <c r="D320" s="265" t="s">
        <v>476</v>
      </c>
      <c r="E320" s="265"/>
      <c r="F320" s="266" t="s">
        <v>477</v>
      </c>
      <c r="G320" s="267" t="s">
        <v>223</v>
      </c>
      <c r="H320" s="267"/>
      <c r="I320" s="269">
        <v>0.34739999999999999</v>
      </c>
      <c r="J320" s="40">
        <f t="shared" si="54"/>
        <v>0.3474</v>
      </c>
      <c r="K320" s="41"/>
      <c r="L320" s="290">
        <v>111447.09</v>
      </c>
      <c r="M320" s="25"/>
      <c r="N320" s="290">
        <f t="shared" si="44"/>
        <v>111447.09</v>
      </c>
      <c r="O320" s="15">
        <f t="shared" si="41"/>
        <v>111447.09</v>
      </c>
      <c r="P320" s="368" t="inlineStr">
        <is>
          <t>Добавлено по текущей ВОР: 0,3474 100 м2; шифр 3.70-198-4. Грунтовка и система выравнивания плитки — по норме 3.70-198-4 (0,014 т и 44,65×100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20" s="70" t="s">
        <v>336</v>
      </c>
      <c r="R320" s="70" t="inlineStr">
        <is>
          <t>ВОР 02-01-01_доб, строка 208; 23/085-И-ВР.АР, лист 2</t>
        </is>
      </c>
    </row>
    <row r="321" spans="1:18" ht="89.25">
      <c r="A321" s="5">
        <f t="shared" si="65"/>
        <v>263</v>
      </c>
      <c r="B321" s="24">
        <v>182</v>
      </c>
      <c r="C321" s="24"/>
      <c r="D321" s="265" t="s">
        <v>478</v>
      </c>
      <c r="E321" s="265"/>
      <c r="F321" s="266" t="s">
        <v>479</v>
      </c>
      <c r="G321" s="267" t="s">
        <v>223</v>
      </c>
      <c r="H321" s="267"/>
      <c r="I321" s="269">
        <v>0.34739999999999999</v>
      </c>
      <c r="J321" s="40">
        <f t="shared" si="54"/>
        <v>0.3474</v>
      </c>
      <c r="K321" s="41"/>
      <c r="L321" s="290">
        <v>5243.89</v>
      </c>
      <c r="M321" s="25"/>
      <c r="N321" s="290">
        <f t="shared" si="44"/>
        <v>5243.89</v>
      </c>
      <c r="O321" s="15">
        <f t="shared" si="41"/>
        <v>5243.89</v>
      </c>
      <c r="P321" s="368" t="inlineStr">
        <is>
          <t>Добавлено по текущей ВОР: 0,3474 100 м2; шифр 3.70-198-8. Клей — ТСН 1.3-2-36 по норме: 144,15 кг/100 м² на каждый 1 мм сверх 5 мм (слой 7 мм или 6 мм по ВОР). Цена по ТСН-2001 Доп.82, индексы 217/82 (сентябрь 2025).</t>
        </is>
      </c>
      <c r="Q321" s="70" t="s">
        <v>336</v>
      </c>
      <c r="R321" s="70" t="inlineStr">
        <is>
          <t>ВОР 02-01-01_доб, строка 209; 23/085-И-ВР.АР, лист 1–8</t>
        </is>
      </c>
    </row>
    <row r="322" spans="1:18" ht="14.25">
      <c r="A322" s="5"/>
      <c r="B322" s="309" t="s">
        <v>399</v>
      </c>
      <c r="C322" s="310"/>
      <c r="D322" s="310"/>
      <c r="E322" s="310"/>
      <c r="F322" s="264"/>
      <c r="G322" s="264"/>
      <c r="H322" s="264"/>
      <c r="I322" s="264"/>
      <c r="J322" s="40"/>
      <c r="K322" s="41"/>
      <c r="L322" s="291"/>
      <c r="M322" s="25"/>
      <c r="N322" s="290"/>
      <c r="O322" s="15"/>
      <c r="P322" s="43"/>
      <c r="Q322" s="70"/>
      <c r="R322" s="70"/>
    </row>
    <row r="323" spans="1:18" ht="85">
      <c r="A323" s="22">
        <v>264</v>
      </c>
      <c r="B323" s="24">
        <v>183</v>
      </c>
      <c r="C323" s="24"/>
      <c r="D323" s="265" t="inlineStr">
        <is>
          <t>3.70-159-13</t>
        </is>
      </c>
      <c r="E323" s="265"/>
      <c r="F323" s="266" t="s">
        <v>278</v>
      </c>
      <c r="G323" s="267" t="s">
        <v>279</v>
      </c>
      <c r="H323" s="267"/>
      <c r="I323" s="269">
        <v>5.1135</v>
      </c>
      <c r="J323" s="40">
        <f t="shared" ref="J323" si="66">H323+I323</f>
        <v>5.1135</v>
      </c>
      <c r="K323" s="41"/>
      <c r="L323" s="290">
        <v>282272.93</v>
      </c>
      <c r="M323" s="25"/>
      <c r="N323" s="290">
        <f t="shared" si="44"/>
        <v>282272.93</v>
      </c>
      <c r="O323" s="15">
        <f t="shared" ref="O323" si="67">N323-K323</f>
        <v>282272.93</v>
      </c>
      <c r="P323" s="368" t="inlineStr">
        <is>
          <t>Добавлено по текущей ВОР: 5,1135 100 м2 стяжки; шифр 3.70-159-13. Позиция 3.70-159-11 в Доп.82 отсутствует; применена 3.70-159-13 той же таблицы (самовыравнивающаяся стяжка 5 мм). Смесь для стяжки — самовыравнивающаяся ТСН 1.3-2-178 по норме 3.70-159-13: 0,7904 т на 100 м²; грунтовка 14,29 кг на 100 м². Объём покрытия типа 3 — 511,35 м²: помещения перечня ВОР п.163 по экспликации ИОС4 — 499,91 м² (сумма площадей 20 помещений; итог графы ВОР 501,56 м² с перечнем не сходится, принята площадь по ПД) и пом.216 «Помещение приема пищи» 11,44 м² (экспликация ИОС4, АР1 л.10 — тип пола 3). Цена по ТСН-2001 Доп.82, индексы 217/82 (сентябрь 2025).</t>
        </is>
      </c>
      <c r="Q323" s="70" t="s">
        <v>336</v>
      </c>
      <c r="R323" s="70" t="inlineStr">
        <is>
          <t>ВОР 02-01-01_доб, строка 211; 23/085-И-ВР.АР, лист 1–8</t>
        </is>
      </c>
    </row>
    <row r="324" spans="1:18" ht="85">
      <c r="A324" s="22">
        <f>A323+1</f>
        <v>265</v>
      </c>
      <c r="B324" s="24">
        <v>184</v>
      </c>
      <c r="C324" s="24"/>
      <c r="D324" s="265" t="inlineStr">
        <is>
          <t>3.70-159-14</t>
        </is>
      </c>
      <c r="E324" s="265"/>
      <c r="F324" s="266" t="inlineStr">
        <is>
          <t>Добавляется или исключается на каждый 1 мм изменения толщины стяжки к позиции 3.70-159-13</t>
        </is>
      </c>
      <c r="G324" s="267" t="s">
        <v>279</v>
      </c>
      <c r="H324" s="267"/>
      <c r="I324" s="269">
        <v>5.1135</v>
      </c>
      <c r="J324" s="40">
        <f t="shared" si="54"/>
        <v>5.1135</v>
      </c>
      <c r="K324" s="41"/>
      <c r="L324" s="290">
        <v>414749.26</v>
      </c>
      <c r="M324" s="25"/>
      <c r="N324" s="290">
        <f t="shared" si="44"/>
        <v>414749.26</v>
      </c>
      <c r="O324" s="15">
        <f t="shared" ref="O324:O384" si="68">N324-K324</f>
        <v>414749.26</v>
      </c>
      <c r="P324" s="368" t="inlineStr">
        <is>
          <t>Добавлено по текущей ВОР: 5,1135 100 м2 стяжки; шифр 3.70-159-14. Позиция 3.70-159-12 в Доп.82 отсутствует; применена 3.70-159-14 (добавка на 1 мм к 3.70-159-13). Материалы добавки толщины учтены с тем же множителем, что и работа. Смесь для стяжки — самовыравнивающаяся ТСН 1.3-2-178 по норме 3.70-159-14: 0,16 т на 100 м² на 1 мм. Объём покрытия типа 3 — 511,35 м²: помещения перечня ВОР п.163 по экспликации ИОС4 — 499,91 м² (сумма площадей 20 помещений; итог графы ВОР 501,56 м² с перечнем не сходится, принята площадь по ПД) и пом.216 «Помещение приема пищи» 11,44 м² (экспликация ИОС4, АР1 л.10 — тип пола 3). Цена по ТСН-2001 Доп.82, индексы 217/82 (сентябрь 2025).</t>
        </is>
      </c>
      <c r="Q324" s="70" t="s">
        <v>336</v>
      </c>
      <c r="R324" s="70" t="inlineStr">
        <is>
          <t>ВОР 02-01-01_доб, строка 212; 23/085-И-ВР.АР, лист 1–8</t>
        </is>
      </c>
    </row>
    <row r="325" spans="1:18" ht="89.25">
      <c r="A325" s="22">
        <f t="shared" ref="A325:A326" si="69">A324+1</f>
        <v>266</v>
      </c>
      <c r="B325" s="24">
        <v>185</v>
      </c>
      <c r="C325" s="24"/>
      <c r="D325" s="265" t="inlineStr">
        <is>
          <t>3.70-205-1</t>
        </is>
      </c>
      <c r="E325" s="265"/>
      <c r="F325" s="266" t="inlineStr">
        <is>
          <t>Устройство покрытий из рулонного линолеума высокой износостойкости на клее со сваркой стыков</t>
        </is>
      </c>
      <c r="G325" s="267" t="s">
        <v>223</v>
      </c>
      <c r="H325" s="267"/>
      <c r="I325" s="269">
        <v>5.1135</v>
      </c>
      <c r="J325" s="40">
        <f t="shared" si="54"/>
        <v>5.1135</v>
      </c>
      <c r="K325" s="41"/>
      <c r="L325" s="290">
        <v>1091962.78</v>
      </c>
      <c r="M325" s="25"/>
      <c r="N325" s="290">
        <f t="shared" si="44"/>
        <v>1091962.78</v>
      </c>
      <c r="O325" s="15">
        <f t="shared" si="68"/>
        <v>1091962.78</v>
      </c>
      <c r="P325" s="368" t="inlineStr">
        <is>
          <t>Добавлено по текущей ВОР: 5,1135 100 м2; шифр 3.70-205-1. Покрытие из линолеума высокой износостойкости (Smaragd Lux, не антистатический) — норма 3.70-205-1 вместо 3.70-205-2 «антистатического»; линолеум ТСН 1.1-1-3262 по норме расхода. Линолеум Forbo Smaragd Lux FR «или аналог» — по цене ТСН 1.1-1-3262 (класс 34/43, Г1, 2 мм) по норме расхода 107 м²/100 м² в составе этой строки; клей — ТСН 1.1-1-2024 (латексный для линолеума) по норме 36,05 кг/100 м². Объём покрытия типа 3 — 511,35 м²: помещения перечня ВОР п.163 по экспликации ИОС4 — 499,91 м² (сумма площадей 20 помещений; итог графы ВОР 501,56 м² с перечнем не сходится, принята площадь по ПД) и пом.216 «Помещение приема пищи» 11,44 м² (экспликация ИОС4, АР1 л.10 — тип пола 3). Цена по ТСН-2001 Доп.82, индексы 217/82 (сентябрь 2025).</t>
        </is>
      </c>
      <c r="Q325" s="70" t="s">
        <v>336</v>
      </c>
      <c r="R325" s="70" t="inlineStr">
        <is>
          <t>ВОР 02-01-01_доб, строка 213; 23/085-И-ВР.АР, лист 1</t>
        </is>
      </c>
    </row>
    <row r="326" spans="1:18">
      <c r="A326" s="22">
        <f t="shared" si="69"/>
        <v>267</v>
      </c>
      <c r="B326" s="24">
        <v>186</v>
      </c>
      <c r="C326" s="24"/>
      <c r="D326" s="265" t="s">
        <v>537</v>
      </c>
      <c r="E326" s="265"/>
      <c r="F326" s="266" t="s">
        <v>281</v>
      </c>
      <c r="G326" s="267" t="s">
        <v>154</v>
      </c>
      <c r="H326" s="267"/>
      <c r="I326" s="269">
        <v>0</v>
      </c>
      <c r="J326" s="40">
        <f t="shared" ref="J326" si="70">H326+I326</f>
        <v>0</v>
      </c>
      <c r="K326" s="41"/>
      <c r="L326" s="290">
        <v>0</v>
      </c>
      <c r="M326" s="25"/>
      <c r="N326" s="290">
        <f t="shared" si="44"/>
        <v>0</v>
      </c>
      <c r="O326" s="15">
        <f t="shared" ref="O326" si="71">N326-K326</f>
        <v>0</v>
      </c>
      <c r="P326" s="368" t="inlineStr">
        <is>
          <t>Отдельно не учитывается: линолеум Forbo Smaragd Lux FR (ВОР 163, тип 3) — материал нормы 3.70-205-1, учтён в поз. 185 по цене ТСН 1.1-1-3262 в расходе нормы 107 м² на 100 м² покрытия.</t>
        </is>
      </c>
      <c r="Q326" s="70" t="s">
        <v>336</v>
      </c>
      <c r="R326" s="70" t="inlineStr">
        <is>
          <t>ВОР 02-01-01_доб, строка 214; 23/085-И-ВР.АР, лист 7</t>
        </is>
      </c>
    </row>
    <row r="327" spans="1:18" ht="14.25">
      <c r="B327" s="273" t="s">
        <v>400</v>
      </c>
      <c r="C327" s="274"/>
      <c r="D327" s="274"/>
      <c r="E327" s="274"/>
      <c r="F327" s="274"/>
      <c r="G327" s="274"/>
      <c r="H327" s="274"/>
      <c r="I327" s="274"/>
      <c r="J327" s="40"/>
      <c r="K327" s="41"/>
      <c r="L327" s="291"/>
      <c r="M327" s="25"/>
      <c r="N327" s="290"/>
      <c r="O327" s="15"/>
      <c r="P327" s="43"/>
      <c r="Q327" s="70"/>
      <c r="R327" s="70"/>
    </row>
    <row r="328" spans="1:18" ht="102">
      <c r="A328" s="22">
        <v>268</v>
      </c>
      <c r="B328" s="24">
        <v>187</v>
      </c>
      <c r="C328" s="24"/>
      <c r="D328" s="265" t="s">
        <v>476</v>
      </c>
      <c r="E328" s="265"/>
      <c r="F328" s="266" t="s">
        <v>477</v>
      </c>
      <c r="G328" s="267" t="s">
        <v>223</v>
      </c>
      <c r="H328" s="267"/>
      <c r="I328" s="269">
        <v>2.5232999999999999</v>
      </c>
      <c r="J328" s="40">
        <f t="shared" ref="J328" si="72">H328+I328</f>
        <v>2.5233</v>
      </c>
      <c r="K328" s="41"/>
      <c r="L328" s="290">
        <v>809483.59</v>
      </c>
      <c r="M328" s="25"/>
      <c r="N328" s="290">
        <f t="shared" si="44"/>
        <v>809483.59</v>
      </c>
      <c r="O328" s="15">
        <f t="shared" ref="O328" si="73">N328-K328</f>
        <v>809483.59</v>
      </c>
      <c r="P328" s="368" t="inlineStr">
        <is>
          <t>Добавлено по текущей ВОР: 2,5233 100 м2; шифр 3.70-198-4. Грунтовка и система выравнивания плитки — по норме 3.70-198-4 (0,014 т и 44,65×100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28" s="70" t="s">
        <v>336</v>
      </c>
      <c r="R328" s="70" t="inlineStr">
        <is>
          <t>ВОР 02-01-01_доб, строка 216; 23/085-И-ВР.АР, лист 2</t>
        </is>
      </c>
    </row>
    <row r="329" spans="1:18" ht="89.25">
      <c r="A329" s="22">
        <f>A328+1</f>
        <v>269</v>
      </c>
      <c r="B329" s="24">
        <v>188</v>
      </c>
      <c r="C329" s="24"/>
      <c r="D329" s="265" t="s">
        <v>478</v>
      </c>
      <c r="E329" s="265"/>
      <c r="F329" s="266" t="s">
        <v>479</v>
      </c>
      <c r="G329" s="267" t="s">
        <v>223</v>
      </c>
      <c r="H329" s="267"/>
      <c r="I329" s="269">
        <v>2.5232999999999999</v>
      </c>
      <c r="J329" s="40">
        <f t="shared" si="54"/>
        <v>2.5233</v>
      </c>
      <c r="K329" s="41"/>
      <c r="L329" s="290">
        <v>38084.24</v>
      </c>
      <c r="M329" s="25"/>
      <c r="N329" s="290">
        <f t="shared" si="44"/>
        <v>38084.24</v>
      </c>
      <c r="O329" s="15">
        <f t="shared" si="68"/>
        <v>38084.24</v>
      </c>
      <c r="P329" s="368" t="inlineStr">
        <is>
          <t>Добавлено по текущей ВОР: 2,5233 100 м2; шифр 3.70-198-8. Клей — ТСН 1.3-2-36 по норме: 144,15 кг/100 м² на каждый 1 мм сверх 5 мм (слой 7 мм или 6 мм по ВОР). Цена по ТСН-2001 Доп.82, индексы 217/82 (сентябрь 2025).</t>
        </is>
      </c>
      <c r="Q329" s="70" t="s">
        <v>336</v>
      </c>
      <c r="R329" s="70" t="inlineStr">
        <is>
          <t>ВОР 02-01-01_доб, строка 217; 23/085-И-ВР.АР, лист 1–8</t>
        </is>
      </c>
    </row>
    <row r="330" spans="1:18">
      <c r="B330" s="309" t="s">
        <v>282</v>
      </c>
      <c r="C330" s="310"/>
      <c r="D330" s="310"/>
      <c r="E330" s="310"/>
      <c r="F330" s="264"/>
      <c r="G330" s="264"/>
      <c r="H330" s="264"/>
      <c r="I330" s="264"/>
      <c r="J330" s="40"/>
      <c r="K330" s="41"/>
      <c r="L330" s="290"/>
      <c r="M330" s="25"/>
      <c r="N330" s="290"/>
      <c r="O330" s="15"/>
      <c r="P330" s="43"/>
      <c r="Q330" s="70"/>
      <c r="R330" s="70"/>
    </row>
    <row r="331" spans="1:18" ht="105">
      <c r="A331" s="22">
        <f>A329+1</f>
        <v>270</v>
      </c>
      <c r="B331" s="24">
        <v>189</v>
      </c>
      <c r="C331" s="24"/>
      <c r="D331" s="265" t="inlineStr">
        <is>
          <t>3.70-2-1</t>
        </is>
      </c>
      <c r="E331" s="265"/>
      <c r="F331" s="266" t="inlineStr">
        <is>
          <t>Гидроизоляция поверхностей с применением сухой смеси гидроизоляционной обмазочной цементной</t>
        </is>
      </c>
      <c r="G331" s="267" t="s">
        <v>280</v>
      </c>
      <c r="H331" s="267"/>
      <c r="I331" s="269">
        <v>0.96220000000000006</v>
      </c>
      <c r="J331" s="40">
        <f t="shared" ref="J331" si="74">H331+I331</f>
        <v>0.9622</v>
      </c>
      <c r="K331" s="41"/>
      <c r="L331" s="290">
        <v>246975.07</v>
      </c>
      <c r="M331" s="25"/>
      <c r="N331" s="290">
        <f t="shared" si="44"/>
        <v>246975.07</v>
      </c>
      <c r="O331" s="15">
        <f t="shared" ref="O331" si="75">N331-K331</f>
        <v>246975.07</v>
      </c>
      <c r="P331" s="368" t="inlineStr">
        <is>
          <t>Добавлено по текущей ВОР: 0,9622 100 м2 изолируемой поверхности; шифр 3.70-2-1. Гидроизоляция пола обмазочная цементная в 2 слоя — норма 3.70-2-1 вместо битумной 3.70-162-5; расход смеси по норме. Цена по ТСН-2001 Доп.82, индексы 217/82 (сентябрь 2025); материал «Гидроизоляционный состав "Кальматрон-Эконом"» — по КА к ЛСР 02-01-01, п.61: ООО "ТСК Дипломат" (ИНН 7705935398), прайс-лист от 15.09.2025, стр. 46-54; НДС 20 % на дату прайса, ЗСР 2 %: 85,00 ÷ 1,20 × 1,02 = 72,25; база 72,25 ÷ 10,18 = 7,10; текущая 7,10 × 10,18 = 72,28 руб.</t>
        </is>
      </c>
      <c r="Q331" s="70" t="s">
        <v>336</v>
      </c>
      <c r="R331" s="70" t="inlineStr">
        <is>
          <t>ВОР 02-01-01_доб, строка 219; 23/085-И-ВР.АР, лист 6</t>
        </is>
      </c>
    </row>
    <row r="332" spans="1:18" ht="105">
      <c r="A332" s="22">
        <f>A331+1</f>
        <v>271</v>
      </c>
      <c r="B332" s="24">
        <v>190</v>
      </c>
      <c r="C332" s="24"/>
      <c r="D332" s="265" t="s">
        <v>446</v>
      </c>
      <c r="E332" s="265"/>
      <c r="F332" s="266" t="s">
        <v>447</v>
      </c>
      <c r="G332" s="267" t="s">
        <v>280</v>
      </c>
      <c r="H332" s="267"/>
      <c r="I332" s="269">
        <v>0</v>
      </c>
      <c r="J332" s="40">
        <f t="shared" si="54"/>
        <v>0</v>
      </c>
      <c r="K332" s="41"/>
      <c r="L332" s="290">
        <v>0</v>
      </c>
      <c r="M332" s="25"/>
      <c r="N332" s="290">
        <f t="shared" ref="N332:N395" si="76">K332+L332+M332</f>
        <v>0</v>
      </c>
      <c r="O332" s="15">
        <f t="shared" si="68"/>
        <v>0</v>
      </c>
      <c r="P332" s="368" t="inlineStr">
        <is>
          <t>Исключено: гидроизоляция пола в 2 слоя учтена нормой 3.70-2-1 (сухая смесь обмазочная цементная); добавка «на каждый 1 мм» к битумной норме не применяется.</t>
        </is>
      </c>
      <c r="Q332" s="70" t="s">
        <v>336</v>
      </c>
      <c r="R332" s="70" t="inlineStr">
        <is>
          <t>ВОР 02-01-01_доб, строка 220; 23/085-И-ВР.АР, лист 2</t>
        </is>
      </c>
    </row>
    <row r="333" spans="1:18" ht="85">
      <c r="A333" s="22">
        <f t="shared" ref="A333:A336" si="77">A332+1</f>
        <v>272</v>
      </c>
      <c r="B333" s="24">
        <v>191</v>
      </c>
      <c r="C333" s="24"/>
      <c r="D333" s="265" t="inlineStr">
        <is>
          <t>3.70-159-13</t>
        </is>
      </c>
      <c r="E333" s="265"/>
      <c r="F333" s="266" t="s">
        <v>278</v>
      </c>
      <c r="G333" s="267" t="s">
        <v>279</v>
      </c>
      <c r="H333" s="267"/>
      <c r="I333" s="269">
        <v>0.96220000000000006</v>
      </c>
      <c r="J333" s="40">
        <f t="shared" si="54"/>
        <v>0.9622</v>
      </c>
      <c r="K333" s="41"/>
      <c r="L333" s="290">
        <v>53114.59</v>
      </c>
      <c r="M333" s="25"/>
      <c r="N333" s="290">
        <f t="shared" si="76"/>
        <v>53114.59</v>
      </c>
      <c r="O333" s="15">
        <f t="shared" si="68"/>
        <v>53114.59</v>
      </c>
      <c r="P333" s="368" t="inlineStr">
        <is>
          <t>Добавлено по текущей ВОР: 0,9622 100 м2 стяжки; шифр 3.70-159-13. Позиция 3.70-159-11 в Доп.82 отсутствует; применена 3.70-159-13 той же таблицы (самовыравнивающаяся стяжка 5 мм). Смесь для стяжки — самовыравнивающаяся ТСН 1.3-2-178 по норме 3.70-159-13: 0,7904 т на 100 м²; грунтовка 14,29 кг на 100 м². Цена по ТСН-2001 Доп.82, индексы 217/82 (сентябрь 2025).</t>
        </is>
      </c>
      <c r="Q333" s="70" t="s">
        <v>336</v>
      </c>
      <c r="R333" s="70" t="inlineStr">
        <is>
          <t>ВОР 02-01-01_доб, строка 221; 23/085-И-ВР.АР, лист 1–8</t>
        </is>
      </c>
    </row>
    <row r="334" spans="1:18" ht="85">
      <c r="A334" s="22">
        <f t="shared" si="77"/>
        <v>273</v>
      </c>
      <c r="B334" s="24">
        <v>192</v>
      </c>
      <c r="C334" s="24"/>
      <c r="D334" s="265" t="inlineStr">
        <is>
          <t>3.70-159-14</t>
        </is>
      </c>
      <c r="E334" s="265"/>
      <c r="F334" s="266" t="inlineStr">
        <is>
          <t>Добавляется или исключается на каждый 1 мм изменения толщины стяжки к позиции 3.70-159-13</t>
        </is>
      </c>
      <c r="G334" s="267" t="s">
        <v>279</v>
      </c>
      <c r="H334" s="267"/>
      <c r="I334" s="269">
        <v>0.96220000000000006</v>
      </c>
      <c r="J334" s="40">
        <f t="shared" ref="J334" si="78">H334+I334</f>
        <v>0.9622</v>
      </c>
      <c r="K334" s="41"/>
      <c r="L334" s="290">
        <v>26014.14</v>
      </c>
      <c r="M334" s="25"/>
      <c r="N334" s="290">
        <f t="shared" si="76"/>
        <v>26014.14</v>
      </c>
      <c r="O334" s="15">
        <f t="shared" si="68"/>
        <v>26014.14</v>
      </c>
      <c r="P334" s="368" t="inlineStr">
        <is>
          <t>Добавлено по текущей ВОР: 0,9622 100 м2 стяжки; шифр 3.70-159-14. Позиция 3.70-159-12 в Доп.82 отсутствует; применена 3.70-159-14 (добавка на 1 мм к 3.70-159-13). Материалы добавки толщины учтены с тем же множителем, что и работа. Смесь для стяжки — самовыравнивающаяся ТСН 1.3-2-178 по норме 3.70-159-14: 0,16 т на 100 м² на 1 мм. Цена по ТСН-2001 Доп.82, индексы 217/82 (сентябрь 2025).</t>
        </is>
      </c>
      <c r="Q334" s="70" t="s">
        <v>336</v>
      </c>
      <c r="R334" s="70" t="inlineStr">
        <is>
          <t>ВОР 02-01-01_доб, строка 222; 23/085-И-ВР.АР, лист 1–8</t>
        </is>
      </c>
    </row>
    <row r="335" spans="1:18" ht="102">
      <c r="A335" s="22">
        <f t="shared" si="77"/>
        <v>274</v>
      </c>
      <c r="B335" s="24">
        <v>193</v>
      </c>
      <c r="C335" s="24"/>
      <c r="D335" s="265" t="s">
        <v>476</v>
      </c>
      <c r="E335" s="265"/>
      <c r="F335" s="266" t="s">
        <v>477</v>
      </c>
      <c r="G335" s="267" t="s">
        <v>223</v>
      </c>
      <c r="H335" s="267"/>
      <c r="I335" s="269">
        <v>0.96220000000000006</v>
      </c>
      <c r="J335" s="40">
        <f t="shared" si="54"/>
        <v>0.9622</v>
      </c>
      <c r="K335" s="41"/>
      <c r="L335" s="290">
        <v>334836.09</v>
      </c>
      <c r="M335" s="25"/>
      <c r="N335" s="290">
        <f t="shared" si="76"/>
        <v>334836.09</v>
      </c>
      <c r="O335" s="15">
        <f t="shared" si="68"/>
        <v>334836.09</v>
      </c>
      <c r="P335" s="368" t="inlineStr">
        <is>
          <t>Добавлено по текущей ВОР: 0,9622 100 м2; шифр 3.70-198-4. Грунтовка и система выравнивания плитки — по норме 3.70-198-4 (0,014 т и 44,65×100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35" s="70" t="s">
        <v>336</v>
      </c>
      <c r="R335" s="70" t="inlineStr">
        <is>
          <t>ВОР 02-01-01_доб, строка 223; 23/085-И-ВР.АР, лист 2</t>
        </is>
      </c>
    </row>
    <row r="336" spans="1:18" ht="89.25">
      <c r="A336" s="22">
        <f t="shared" si="77"/>
        <v>275</v>
      </c>
      <c r="B336" s="24">
        <v>194</v>
      </c>
      <c r="C336" s="24"/>
      <c r="D336" s="265" t="s">
        <v>478</v>
      </c>
      <c r="E336" s="265"/>
      <c r="F336" s="266" t="s">
        <v>479</v>
      </c>
      <c r="G336" s="267" t="s">
        <v>223</v>
      </c>
      <c r="H336" s="267"/>
      <c r="I336" s="269">
        <v>0.96220000000000006</v>
      </c>
      <c r="J336" s="40">
        <f t="shared" si="54"/>
        <v>0.9622</v>
      </c>
      <c r="K336" s="41"/>
      <c r="L336" s="290">
        <v>7263.08</v>
      </c>
      <c r="M336" s="25"/>
      <c r="N336" s="290">
        <f t="shared" si="76"/>
        <v>7263.08</v>
      </c>
      <c r="O336" s="15">
        <f t="shared" si="68"/>
        <v>7263.08</v>
      </c>
      <c r="P336" s="368" t="inlineStr">
        <is>
          <t>Добавлено по текущей ВОР: 0,9622 100 м2; шифр 3.70-198-8. Клей — ТСН 1.3-2-36 по норме: 144,15 кг/100 м² на каждый 1 мм сверх 5 мм (слой 7 мм или 6 мм по ВОР). Цена по ТСН-2001 Доп.82, индексы 217/82 (сентябрь 2025).</t>
        </is>
      </c>
      <c r="Q336" s="70" t="s">
        <v>336</v>
      </c>
      <c r="R336" s="70" t="inlineStr">
        <is>
          <t>ВОР 02-01-01_доб, строка 224; 23/085-И-ВР.АР, лист 1–8</t>
        </is>
      </c>
    </row>
    <row r="337" spans="1:18" ht="14.25">
      <c r="B337" s="309" t="s">
        <v>283</v>
      </c>
      <c r="C337" s="310"/>
      <c r="D337" s="310"/>
      <c r="E337" s="310"/>
      <c r="F337" s="310"/>
      <c r="G337" s="274"/>
      <c r="H337" s="274"/>
      <c r="I337" s="274"/>
      <c r="J337" s="40"/>
      <c r="K337" s="41"/>
      <c r="L337" s="291"/>
      <c r="M337" s="25"/>
      <c r="N337" s="290"/>
      <c r="O337" s="15"/>
      <c r="P337" s="43"/>
      <c r="Q337" s="70"/>
      <c r="R337" s="70"/>
    </row>
    <row r="338" spans="1:18" ht="85">
      <c r="A338" s="22">
        <f>A336+1</f>
        <v>276</v>
      </c>
      <c r="B338" s="24">
        <v>195</v>
      </c>
      <c r="C338" s="24"/>
      <c r="D338" s="265" t="inlineStr">
        <is>
          <t>3.70-159-1</t>
        </is>
      </c>
      <c r="E338" s="265"/>
      <c r="F338" s="266" t="inlineStr">
        <is>
          <t>Устройство стяжек цементных толщиной 20 мм</t>
        </is>
      </c>
      <c r="G338" s="267" t="s">
        <v>279</v>
      </c>
      <c r="H338" s="267"/>
      <c r="I338" s="269">
        <v>2.5400999999999998</v>
      </c>
      <c r="J338" s="40">
        <f t="shared" ref="J338" si="79">H338+I338</f>
        <v>2.5401</v>
      </c>
      <c r="K338" s="41"/>
      <c r="L338" s="290">
        <v>148046.75</v>
      </c>
      <c r="M338" s="25"/>
      <c r="N338" s="290">
        <f t="shared" si="76"/>
        <v>148046.75</v>
      </c>
      <c r="O338" s="15">
        <f t="shared" ref="O338" si="80">N338-K338</f>
        <v>148046.75</v>
      </c>
      <c r="P338" s="368" t="inlineStr">
        <is>
          <t>ВОР.АР п. 166: цементная стяжка на площади 254,01 м²; раствор М150 приведён отдельной позицией. Цена по ТСН-2001 Доп.82, индексы 217/82 (сентябрь 2025).</t>
        </is>
      </c>
      <c r="Q338" s="70" t="s">
        <v>336</v>
      </c>
      <c r="R338" s="70" t="inlineStr">
        <is>
          <t>ВОР 02-01-01_доб, строка 226; 23/085-И-ВР.АР, лист 1–8</t>
        </is>
      </c>
    </row>
    <row r="339" spans="1:18" ht="85">
      <c r="A339" s="22">
        <f>A338+1</f>
        <v>277</v>
      </c>
      <c r="B339" s="24">
        <v>196</v>
      </c>
      <c r="C339" s="24"/>
      <c r="D339" s="265" t="inlineStr">
        <is>
          <t>3.70-159-2</t>
        </is>
      </c>
      <c r="E339" s="265"/>
      <c r="F339" s="266" t="inlineStr">
        <is>
          <t>Добавляется или исключается на каждые 5 мм изменения толщины стяжки к позиции 3.70-159-1</t>
        </is>
      </c>
      <c r="G339" s="267" t="s">
        <v>279</v>
      </c>
      <c r="H339" s="267"/>
      <c r="I339" s="269">
        <v>-5.0802</v>
      </c>
      <c r="J339" s="40">
        <f t="shared" si="54"/>
        <v>-5.0802</v>
      </c>
      <c r="K339" s="41"/>
      <c r="L339" s="290">
        <v>-4989.33</v>
      </c>
      <c r="M339" s="25"/>
      <c r="N339" s="290">
        <f t="shared" si="76"/>
        <v>-4989.33</v>
      </c>
      <c r="O339" s="15">
        <f t="shared" si="68"/>
        <v>-4989.33</v>
      </c>
      <c r="P339" s="368" t="inlineStr">
        <is>
          <t>ВОР.АР п. 166: толщина стяжки 10 мм. Базовый слой 20 мм уменьшен на два шага по 5 мм. Поправка К=5 от позиции «на 1 мм» снята: шаг расценки — 5 мм. Цена по ТСН-2001 Доп.82, индексы 217/82 (сентябрь 2025).</t>
        </is>
      </c>
      <c r="Q339" s="70" t="s">
        <v>336</v>
      </c>
      <c r="R339" s="70" t="inlineStr">
        <is>
          <t>ВОР 02-01-01_доб, строка 227; 23/085-И-ВР.АР, лист 1–8</t>
        </is>
      </c>
    </row>
    <row r="340" spans="1:18" ht="105">
      <c r="A340" s="22">
        <f t="shared" ref="A340:A341" si="81">A339+1</f>
        <v>278</v>
      </c>
      <c r="B340" s="24">
        <v>197</v>
      </c>
      <c r="C340" s="24"/>
      <c r="D340" s="265" t="inlineStr">
        <is>
          <t>6.70-76-1</t>
        </is>
      </c>
      <c r="E340" s="265"/>
      <c r="F340" s="266" t="inlineStr">
        <is>
          <t>Огрунтовка бетонной поверхности пола</t>
        </is>
      </c>
      <c r="G340" s="267" t="inlineStr">
        <is>
          <t>100 м2 основания</t>
        </is>
      </c>
      <c r="H340" s="267"/>
      <c r="I340" s="269">
        <v>2.5400999999999998</v>
      </c>
      <c r="J340" s="40">
        <f t="shared" ref="J340" si="82">H340+I340</f>
        <v>2.5401</v>
      </c>
      <c r="K340" s="41"/>
      <c r="L340" s="290">
        <v>17682.57</v>
      </c>
      <c r="M340" s="25"/>
      <c r="N340" s="290">
        <f t="shared" si="76"/>
        <v>17682.57</v>
      </c>
      <c r="O340" s="15">
        <f t="shared" ref="O340" si="83">N340-K340</f>
        <v>17682.57</v>
      </c>
      <c r="P340" s="368" t="inlineStr">
        <is>
          <t>Добавлено по текущей ВОР (п.166, тип 6): 254,01 м² основания; шифр 6.70-76-1. Грунтование бетонного основания пола перед железнением — ремонтная норма 6.70-76-1 (грунтовка учтена нормой). Цена по ТСН-2001 Доп.82, индексы 217/82 (сентябрь 2025).</t>
        </is>
      </c>
      <c r="Q340" s="70" t="s">
        <v>336</v>
      </c>
      <c r="R340" s="70" t="inlineStr">
        <is>
          <t>ВОР 02-01-01_доб, строка 228; 23/085-И-ВР.АР, лист 6</t>
        </is>
      </c>
    </row>
    <row r="341" spans="1:18" ht="85">
      <c r="A341" s="22">
        <f t="shared" si="81"/>
        <v>279</v>
      </c>
      <c r="B341" s="24">
        <v>198</v>
      </c>
      <c r="C341" s="24"/>
      <c r="D341" s="265" t="s">
        <v>449</v>
      </c>
      <c r="E341" s="265"/>
      <c r="F341" s="266" t="s">
        <v>284</v>
      </c>
      <c r="G341" s="267" t="s">
        <v>228</v>
      </c>
      <c r="H341" s="267"/>
      <c r="I341" s="269">
        <v>2.5400999999999998</v>
      </c>
      <c r="J341" s="40">
        <f t="shared" ref="J341" si="84">H341+I341</f>
        <v>2.5401</v>
      </c>
      <c r="K341" s="41"/>
      <c r="L341" s="290">
        <v>91540.79</v>
      </c>
      <c r="M341" s="25"/>
      <c r="N341" s="290">
        <f t="shared" si="76"/>
        <v>91540.79</v>
      </c>
      <c r="O341" s="15">
        <f t="shared" ref="O341" si="85">N341-K341</f>
        <v>91540.79</v>
      </c>
      <c r="P341" s="368" t="inlineStr">
        <is>
          <t>ВОР.АР п. 166; АР1, лист 13: железнение стяжки на площади 254,01 м². Цена по ТСН-2001 Доп.82, индексы 217/82 (сентябрь 2025).</t>
        </is>
      </c>
      <c r="Q341" s="70" t="s">
        <v>336</v>
      </c>
      <c r="R341" s="70" t="inlineStr">
        <is>
          <t>ВОР 02-01-01_доб, строка 229; 23/085-И-ВР.АР, лист 7</t>
        </is>
      </c>
    </row>
    <row r="342" spans="1:18" ht="14.25">
      <c r="A342" s="22"/>
      <c r="B342" s="309" t="s">
        <v>285</v>
      </c>
      <c r="C342" s="310"/>
      <c r="D342" s="310"/>
      <c r="E342" s="310"/>
      <c r="F342" s="274"/>
      <c r="G342" s="274"/>
      <c r="H342" s="274"/>
      <c r="I342" s="274"/>
      <c r="J342" s="40"/>
      <c r="K342" s="41"/>
      <c r="L342" s="291"/>
      <c r="M342" s="25"/>
      <c r="N342" s="290"/>
      <c r="O342" s="15"/>
      <c r="P342" s="43"/>
      <c r="Q342" s="70"/>
      <c r="R342" s="70"/>
    </row>
    <row r="343" spans="1:18" ht="85">
      <c r="A343" s="22">
        <v>280</v>
      </c>
      <c r="B343" s="24">
        <v>199</v>
      </c>
      <c r="C343" s="24"/>
      <c r="D343" s="265" t="s">
        <v>441</v>
      </c>
      <c r="E343" s="265"/>
      <c r="F343" s="266" t="s">
        <v>289</v>
      </c>
      <c r="G343" s="267" t="s">
        <v>279</v>
      </c>
      <c r="H343" s="267"/>
      <c r="I343" s="269">
        <v>0.1018</v>
      </c>
      <c r="J343" s="40">
        <f t="shared" si="54"/>
        <v>0.1018</v>
      </c>
      <c r="K343" s="41"/>
      <c r="L343" s="290">
        <v>6481.08</v>
      </c>
      <c r="M343" s="25"/>
      <c r="N343" s="290">
        <f t="shared" si="76"/>
        <v>6481.08</v>
      </c>
      <c r="O343" s="15">
        <f t="shared" si="68"/>
        <v>6481.08</v>
      </c>
      <c r="P343" s="368" t="inlineStr">
        <is>
          <t>Добавлено по текущей ВОР: 0,1018 100 м2 стяжки; шифр 3.70-159-1. Цена по ТСН-2001 Доп.82, индексы 217/82 (сентябрь 2025).</t>
        </is>
      </c>
      <c r="Q343" s="70" t="s">
        <v>336</v>
      </c>
      <c r="R343" s="70" t="inlineStr">
        <is>
          <t>ВОР 02-01-01_доб, строка 231; 23/085-И-ВР.АР, лист 1</t>
        </is>
      </c>
    </row>
    <row r="344" spans="1:18" ht="85">
      <c r="A344" s="22">
        <f t="shared" ref="A344:A351" si="86">A343+1</f>
        <v>281</v>
      </c>
      <c r="B344" s="24">
        <v>200</v>
      </c>
      <c r="C344" s="24"/>
      <c r="D344" s="265" t="s">
        <v>442</v>
      </c>
      <c r="E344" s="265"/>
      <c r="F344" s="266" t="s">
        <v>443</v>
      </c>
      <c r="G344" s="267" t="s">
        <v>279</v>
      </c>
      <c r="H344" s="267"/>
      <c r="I344" s="269">
        <v>0.1018</v>
      </c>
      <c r="J344" s="40">
        <f t="shared" ref="J344" si="87">H344+I344</f>
        <v>0.1018</v>
      </c>
      <c r="K344" s="41"/>
      <c r="L344" s="290">
        <v>2243.96</v>
      </c>
      <c r="M344" s="25"/>
      <c r="N344" s="290">
        <f t="shared" si="76"/>
        <v>2243.96</v>
      </c>
      <c r="O344" s="15">
        <f t="shared" si="68"/>
        <v>2243.96</v>
      </c>
      <c r="P344" s="368" t="inlineStr">
        <is>
          <t>Добавлено по текущей ВОР: 0,1018 100 м2 стяжки; шифр 3.70-159-2. Раствор М150 к шагам по 5 мм — 3,06 м³ на 100 м². Цена по ТСН-2001 Доп.82, индексы 217/82 (сентябрь 2025).</t>
        </is>
      </c>
      <c r="Q344" s="70" t="s">
        <v>336</v>
      </c>
      <c r="R344" s="70" t="inlineStr">
        <is>
          <t>ВОР 02-01-01_доб, строка 232; 23/085-И-ВР.АР, лист 1–8</t>
        </is>
      </c>
    </row>
    <row r="345" spans="1:18" ht="85">
      <c r="A345" s="22">
        <f t="shared" si="86"/>
        <v>282</v>
      </c>
      <c r="B345" s="24">
        <v>201</v>
      </c>
      <c r="C345" s="24"/>
      <c r="D345" s="265" t="s">
        <v>444</v>
      </c>
      <c r="E345" s="265"/>
      <c r="F345" s="266" t="s">
        <v>290</v>
      </c>
      <c r="G345" s="267" t="s">
        <v>58</v>
      </c>
      <c r="H345" s="267"/>
      <c r="I345" s="272">
        <v>1.323E-2</v>
      </c>
      <c r="J345" s="40">
        <f t="shared" si="54"/>
        <v>1.323E-2</v>
      </c>
      <c r="K345" s="41"/>
      <c r="L345" s="290">
        <v>961.6</v>
      </c>
      <c r="M345" s="25"/>
      <c r="N345" s="290">
        <f t="shared" si="76"/>
        <v>961.6</v>
      </c>
      <c r="O345" s="15">
        <f t="shared" si="68"/>
        <v>961.6</v>
      </c>
      <c r="P345" s="368" t="inlineStr">
        <is>
          <t>Добавлено по текущей ВОР: 0,01323 1 т; шифр 3.70-43-6. Цена по ТСН-2001 Доп.82, индексы 217/82 (сентябрь 2025).</t>
        </is>
      </c>
      <c r="Q345" s="70" t="s">
        <v>336</v>
      </c>
      <c r="R345" s="70" t="inlineStr">
        <is>
          <t>ВОР 02-01-01_доб, строка 233; 23/085-И-ВР.АР, лист 2</t>
        </is>
      </c>
    </row>
    <row r="346" spans="1:18" ht="105">
      <c r="A346" s="22">
        <f t="shared" si="86"/>
        <v>283</v>
      </c>
      <c r="B346" s="24">
        <v>202</v>
      </c>
      <c r="C346" s="24"/>
      <c r="D346" s="265" t="inlineStr">
        <is>
          <t>3.70-2-1</t>
        </is>
      </c>
      <c r="E346" s="265"/>
      <c r="F346" s="266" t="inlineStr">
        <is>
          <t>Гидроизоляция поверхностей с применением сухой смеси гидроизоляционной обмазочной цементной</t>
        </is>
      </c>
      <c r="G346" s="267" t="s">
        <v>280</v>
      </c>
      <c r="H346" s="267"/>
      <c r="I346" s="269">
        <v>0.1018</v>
      </c>
      <c r="J346" s="40">
        <f t="shared" ref="J346" si="88">H346+I346</f>
        <v>0.1018</v>
      </c>
      <c r="K346" s="41"/>
      <c r="L346" s="290">
        <v>26128.83</v>
      </c>
      <c r="M346" s="25"/>
      <c r="N346" s="290">
        <f t="shared" si="76"/>
        <v>26128.83</v>
      </c>
      <c r="O346" s="15">
        <f t="shared" si="68"/>
        <v>26128.83</v>
      </c>
      <c r="P346" s="368" t="inlineStr">
        <is>
          <t>Добавлено по текущей ВОР: 0,1018 100 м2 изолируемой поверхности; шифр 3.70-2-1. Гидроизоляция пола обмазочная цементная в 2 слоя — норма 3.70-2-1 вместо битумной 3.70-162-5; расход смеси по норме. Цена по ТСН-2001 Доп.82, индексы 217/82 (сентябрь 2025); материал «Гидроизоляционный состав "Кальматрон-Эконом"» — по КА к ЛСР 02-01-01, п.61: ООО "ТСК Дипломат" (ИНН 7705935398), прайс-лист от 15.09.2025, стр. 46-54; НДС 20 % на дату прайса, ЗСР 2 %: 85,00 ÷ 1,20 × 1,02 = 72,25; база 72,25 ÷ 10,18 = 7,10; текущая 7,10 × 10,18 = 72,28 руб.</t>
        </is>
      </c>
      <c r="Q346" s="70" t="s">
        <v>336</v>
      </c>
      <c r="R346" s="70" t="inlineStr">
        <is>
          <t>ВОР 02-01-01_доб, строка 234; 23/085-И-ВР.АР, лист 6</t>
        </is>
      </c>
    </row>
    <row r="347" spans="1:18" ht="105">
      <c r="A347" s="22">
        <f t="shared" si="86"/>
        <v>284</v>
      </c>
      <c r="B347" s="24">
        <v>203</v>
      </c>
      <c r="C347" s="24"/>
      <c r="D347" s="265" t="s">
        <v>446</v>
      </c>
      <c r="E347" s="265"/>
      <c r="F347" s="266" t="s">
        <v>447</v>
      </c>
      <c r="G347" s="267" t="s">
        <v>280</v>
      </c>
      <c r="H347" s="267"/>
      <c r="I347" s="269">
        <v>0</v>
      </c>
      <c r="J347" s="40">
        <f t="shared" si="54"/>
        <v>0</v>
      </c>
      <c r="K347" s="41"/>
      <c r="L347" s="290">
        <v>0</v>
      </c>
      <c r="M347" s="25"/>
      <c r="N347" s="290">
        <f t="shared" si="76"/>
        <v>0</v>
      </c>
      <c r="O347" s="15">
        <f t="shared" si="68"/>
        <v>0</v>
      </c>
      <c r="P347" s="368" t="inlineStr">
        <is>
          <t>Исключено: гидроизоляция пола в 2 слоя учтена нормой 3.70-2-1 (сухая смесь обмазочная цементная); добавка «на каждый 1 мм» к битумной норме не применяется.</t>
        </is>
      </c>
      <c r="Q347" s="70" t="s">
        <v>336</v>
      </c>
      <c r="R347" s="70" t="inlineStr">
        <is>
          <t>ВОР 02-01-01_доб, строка 235; 23/085-И-ВР.АР, лист 2</t>
        </is>
      </c>
    </row>
    <row r="348" spans="1:18" ht="85">
      <c r="A348" s="22">
        <f t="shared" si="86"/>
        <v>285</v>
      </c>
      <c r="B348" s="24">
        <v>204</v>
      </c>
      <c r="C348" s="24"/>
      <c r="D348" s="265" t="inlineStr">
        <is>
          <t>3.70-159-13</t>
        </is>
      </c>
      <c r="E348" s="265"/>
      <c r="F348" s="266" t="s">
        <v>278</v>
      </c>
      <c r="G348" s="267" t="s">
        <v>279</v>
      </c>
      <c r="H348" s="267"/>
      <c r="I348" s="269">
        <v>0.1018</v>
      </c>
      <c r="J348" s="40">
        <f t="shared" si="54"/>
        <v>0.1018</v>
      </c>
      <c r="K348" s="41"/>
      <c r="L348" s="290">
        <v>5619.95</v>
      </c>
      <c r="M348" s="25"/>
      <c r="N348" s="290">
        <f t="shared" si="76"/>
        <v>5619.95</v>
      </c>
      <c r="O348" s="15">
        <f t="shared" si="68"/>
        <v>5619.95</v>
      </c>
      <c r="P348" s="368" t="inlineStr">
        <is>
          <t>Добавлено по текущей ВОР: 0,1018 100 м2 стяжки; шифр 3.70-159-13. Позиция 3.70-159-11 в Доп.82 отсутствует; применена 3.70-159-13 той же таблицы (самовыравнивающаяся стяжка 5 мм). Смесь для стяжки — самовыравнивающаяся ТСН 1.3-2-178 по норме 3.70-159-13: 0,7904 т на 100 м²; грунтовка 14,29 кг на 100 м². Цена по ТСН-2001 Доп.82, индексы 217/82 (сентябрь 2025).</t>
        </is>
      </c>
      <c r="Q348" s="70" t="s">
        <v>336</v>
      </c>
      <c r="R348" s="70" t="inlineStr">
        <is>
          <t>ВОР 02-01-01_доб, строка 236; 23/085-И-ВР.АР, лист 1–8</t>
        </is>
      </c>
    </row>
    <row r="349" spans="1:18" ht="85">
      <c r="A349" s="22">
        <f t="shared" si="86"/>
        <v>286</v>
      </c>
      <c r="B349" s="24">
        <v>205</v>
      </c>
      <c r="C349" s="24"/>
      <c r="D349" s="265" t="inlineStr">
        <is>
          <t>3.70-159-14</t>
        </is>
      </c>
      <c r="E349" s="265"/>
      <c r="F349" s="266" t="inlineStr">
        <is>
          <t>Добавляется или исключается на каждый 1 мм изменения толщины стяжки к позиции 3.70-159-13</t>
        </is>
      </c>
      <c r="G349" s="267" t="s">
        <v>279</v>
      </c>
      <c r="H349" s="267"/>
      <c r="I349" s="269">
        <v>0.1018</v>
      </c>
      <c r="J349" s="40">
        <f t="shared" si="54"/>
        <v>0.1018</v>
      </c>
      <c r="K349" s="41"/>
      <c r="L349" s="290">
        <v>2752.38</v>
      </c>
      <c r="M349" s="25"/>
      <c r="N349" s="290">
        <f t="shared" si="76"/>
        <v>2752.38</v>
      </c>
      <c r="O349" s="15">
        <f t="shared" si="68"/>
        <v>2752.38</v>
      </c>
      <c r="P349" s="368" t="inlineStr">
        <is>
          <t>Добавлено по текущей ВОР: 0,1018 100 м2 стяжки; шифр 3.70-159-14. Позиция 3.70-159-12 в Доп.82 отсутствует; применена 3.70-159-14 (добавка на 1 мм к 3.70-159-13). Материалы добавки толщины учтены с тем же множителем, что и работа. Смесь для стяжки — самовыравнивающаяся ТСН 1.3-2-178 по норме 3.70-159-14: 0,16 т на 100 м² на 1 мм. Цена по ТСН-2001 Доп.82, индексы 217/82 (сентябрь 2025).</t>
        </is>
      </c>
      <c r="Q349" s="70" t="s">
        <v>336</v>
      </c>
      <c r="R349" s="70" t="inlineStr">
        <is>
          <t>ВОР 02-01-01_доб, строка 237; 23/085-И-ВР.АР, лист 1–8</t>
        </is>
      </c>
    </row>
    <row r="350" spans="1:18" ht="102">
      <c r="A350" s="22">
        <f t="shared" si="86"/>
        <v>287</v>
      </c>
      <c r="B350" s="24">
        <v>206</v>
      </c>
      <c r="C350" s="24"/>
      <c r="D350" s="265" t="s">
        <v>476</v>
      </c>
      <c r="E350" s="265"/>
      <c r="F350" s="266" t="s">
        <v>477</v>
      </c>
      <c r="G350" s="267" t="s">
        <v>223</v>
      </c>
      <c r="H350" s="267"/>
      <c r="I350" s="269">
        <v>0.1018</v>
      </c>
      <c r="J350" s="40">
        <f t="shared" ref="J350" si="89">H350+I350</f>
        <v>0.1018</v>
      </c>
      <c r="K350" s="41"/>
      <c r="L350" s="290">
        <v>32658.63</v>
      </c>
      <c r="M350" s="25"/>
      <c r="N350" s="290">
        <f t="shared" si="76"/>
        <v>32658.63</v>
      </c>
      <c r="O350" s="15">
        <f t="shared" ref="O350" si="90">N350-K350</f>
        <v>32658.63</v>
      </c>
      <c r="P350" s="368" t="inlineStr">
        <is>
          <t>Добавлено по текущей ВОР: 0,1018 100 м2; шифр 3.70-198-4. Грунтовка и система выравнивания плитки — по норме 3.70-198-4 (0,014 т и 44,65×100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50" s="70" t="s">
        <v>336</v>
      </c>
      <c r="R350" s="70" t="inlineStr">
        <is>
          <t>ВОР 02-01-01_доб, строка 238; 23/085-И-ВР.АР, лист 2</t>
        </is>
      </c>
    </row>
    <row r="351" spans="1:18" ht="89.25">
      <c r="A351" s="22">
        <f t="shared" si="86"/>
        <v>288</v>
      </c>
      <c r="B351" s="24">
        <v>207</v>
      </c>
      <c r="C351" s="24"/>
      <c r="D351" s="265" t="s">
        <v>478</v>
      </c>
      <c r="E351" s="265"/>
      <c r="F351" s="266" t="s">
        <v>479</v>
      </c>
      <c r="G351" s="267" t="s">
        <v>223</v>
      </c>
      <c r="H351" s="267"/>
      <c r="I351" s="269">
        <v>0.1018</v>
      </c>
      <c r="J351" s="40">
        <f t="shared" ref="J351" si="91">H351+I351</f>
        <v>0.1018</v>
      </c>
      <c r="K351" s="41"/>
      <c r="L351" s="290">
        <v>1535.81</v>
      </c>
      <c r="M351" s="25"/>
      <c r="N351" s="290">
        <f t="shared" si="76"/>
        <v>1535.81</v>
      </c>
      <c r="O351" s="15">
        <f t="shared" ref="O351" si="92">N351-K351</f>
        <v>1535.81</v>
      </c>
      <c r="P351" s="368" t="inlineStr">
        <is>
          <t>Добавлено по текущей ВОР: 0,1018 100 м2; шифр 3.70-198-8. Клей — ТСН 1.3-2-36 по норме: 144,15 кг/100 м² на каждый 1 мм сверх 5 мм (слой 7 мм или 6 мм по ВОР). Цена по ТСН-2001 Доп.82, индексы 217/82 (сентябрь 2025).</t>
        </is>
      </c>
      <c r="Q351" s="70" t="s">
        <v>336</v>
      </c>
      <c r="R351" s="70" t="inlineStr">
        <is>
          <t>ВОР 02-01-01_доб, строка 239; 23/085-И-ВР.АР, лист 1–8</t>
        </is>
      </c>
    </row>
    <row r="352" spans="1:18" ht="14.25">
      <c r="A352" s="22"/>
      <c r="B352" s="309" t="s">
        <v>286</v>
      </c>
      <c r="C352" s="310"/>
      <c r="D352" s="310"/>
      <c r="E352" s="310"/>
      <c r="F352" s="264"/>
      <c r="G352" s="264"/>
      <c r="H352" s="264"/>
      <c r="I352" s="264"/>
      <c r="J352" s="40"/>
      <c r="K352" s="41"/>
      <c r="L352" s="291"/>
      <c r="M352" s="25"/>
      <c r="N352" s="290"/>
      <c r="O352" s="15"/>
      <c r="P352" s="43"/>
      <c r="Q352" s="70"/>
      <c r="R352" s="70"/>
    </row>
    <row r="353" spans="1:18" ht="102">
      <c r="A353" s="54">
        <v>289</v>
      </c>
      <c r="B353" s="24">
        <v>208</v>
      </c>
      <c r="C353" s="24"/>
      <c r="D353" s="265" t="s">
        <v>476</v>
      </c>
      <c r="E353" s="265"/>
      <c r="F353" s="266" t="s">
        <v>477</v>
      </c>
      <c r="G353" s="267" t="s">
        <v>223</v>
      </c>
      <c r="H353" s="267"/>
      <c r="I353" s="269">
        <v>0.1235</v>
      </c>
      <c r="J353" s="40">
        <f t="shared" ref="J353" si="93">H353+I353</f>
        <v>0.1235</v>
      </c>
      <c r="K353" s="41"/>
      <c r="L353" s="290">
        <v>48771.39</v>
      </c>
      <c r="M353" s="25"/>
      <c r="N353" s="290">
        <f t="shared" si="76"/>
        <v>48771.39</v>
      </c>
      <c r="O353" s="15">
        <f t="shared" ref="O353" si="94">N353-K353</f>
        <v>48771.39</v>
      </c>
      <c r="P353" s="368" t="inlineStr">
        <is>
          <t>Добавлено по текущей ВОР: 0,1235 100 м2; шифр 3.70-198-4. Грунтовка и система выравнивания плитки — по норме 3.70-198-4 (0,014 т и 44,65×100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53" s="70" t="s">
        <v>336</v>
      </c>
      <c r="R353" s="70" t="inlineStr">
        <is>
          <t>ВОР 02-01-01_доб, строка 241; 23/085-И-ВР.АР, лист 2</t>
        </is>
      </c>
    </row>
    <row r="354" spans="1:18" ht="89.25">
      <c r="A354" s="22">
        <f>A353+1</f>
        <v>290</v>
      </c>
      <c r="B354" s="24">
        <v>209</v>
      </c>
      <c r="C354" s="24"/>
      <c r="D354" s="265" t="s">
        <v>478</v>
      </c>
      <c r="E354" s="265"/>
      <c r="F354" s="266" t="s">
        <v>479</v>
      </c>
      <c r="G354" s="267" t="s">
        <v>223</v>
      </c>
      <c r="H354" s="267"/>
      <c r="I354" s="269">
        <v>0.1235</v>
      </c>
      <c r="J354" s="40">
        <f t="shared" ref="J354" si="95">H354+I354</f>
        <v>0.1235</v>
      </c>
      <c r="K354" s="41"/>
      <c r="L354" s="290">
        <v>932.33</v>
      </c>
      <c r="M354" s="25"/>
      <c r="N354" s="290">
        <f t="shared" si="76"/>
        <v>932.33</v>
      </c>
      <c r="O354" s="15">
        <f t="shared" ref="O354" si="96">N354-K354</f>
        <v>932.33</v>
      </c>
      <c r="P354" s="368" t="inlineStr">
        <is>
          <t>Добавлено по текущей ВОР: 0,1235 100 м2; шифр 3.70-198-8. Клей — ТСН 1.3-2-36 по норме: 144,15 кг/100 м² на каждый 1 мм сверх 5 мм (слой 7 мм или 6 мм по ВОР). Цена по ТСН-2001 Доп.82, индексы 217/82 (сентябрь 2025).</t>
        </is>
      </c>
      <c r="Q354" s="70" t="s">
        <v>336</v>
      </c>
      <c r="R354" s="70" t="inlineStr">
        <is>
          <t>ВОР 02-01-01_доб, строка 242; 23/085-И-ВР.АР, лист 1–8</t>
        </is>
      </c>
    </row>
    <row r="355" spans="1:18" ht="14.25">
      <c r="A355" s="22"/>
      <c r="B355" s="273" t="s">
        <v>287</v>
      </c>
      <c r="C355" s="274"/>
      <c r="D355" s="274"/>
      <c r="E355" s="274"/>
      <c r="F355" s="274"/>
      <c r="G355" s="274"/>
      <c r="H355" s="274"/>
      <c r="I355" s="274"/>
      <c r="J355" s="40"/>
      <c r="K355" s="41"/>
      <c r="L355" s="291"/>
      <c r="M355" s="25"/>
      <c r="N355" s="290"/>
      <c r="O355" s="15"/>
      <c r="P355" s="43"/>
      <c r="Q355" s="70"/>
      <c r="R355" s="70"/>
    </row>
    <row r="356" spans="1:18" ht="85">
      <c r="A356" s="22">
        <v>291</v>
      </c>
      <c r="B356" s="24">
        <v>210</v>
      </c>
      <c r="C356" s="24"/>
      <c r="D356" s="265" t="inlineStr">
        <is>
          <t>3.70-159-13</t>
        </is>
      </c>
      <c r="E356" s="265"/>
      <c r="F356" s="266" t="s">
        <v>278</v>
      </c>
      <c r="G356" s="267" t="s">
        <v>279</v>
      </c>
      <c r="H356" s="267"/>
      <c r="I356" s="269">
        <v>1.9021999999999999</v>
      </c>
      <c r="J356" s="40">
        <f t="shared" ref="J356" si="97">H356+I356</f>
        <v>1.9022</v>
      </c>
      <c r="K356" s="41"/>
      <c r="L356" s="290">
        <v>105005.17</v>
      </c>
      <c r="M356" s="25"/>
      <c r="N356" s="290">
        <f t="shared" si="76"/>
        <v>105005.17</v>
      </c>
      <c r="O356" s="15">
        <f t="shared" ref="O356" si="98">N356-K356</f>
        <v>105005.17</v>
      </c>
      <c r="P356" s="368" t="inlineStr">
        <is>
          <t>Добавлено по текущей ВОР: 1,9022 100 м2 стяжки; шифр 3.70-159-13. Позиция 3.70-159-11 в Доп.82 отсутствует; применена 3.70-159-13 той же таблицы (самовыравнивающаяся стяжка 5 мм). Смесь для стяжки — самовыравнивающаяся ТСН 1.3-2-178 по норме 3.70-159-13: 0,7904 т на 100 м²; грунтовка 14,29 кг на 100 м². Цена по ТСН-2001 Доп.82, индексы 217/82 (сентябрь 2025).</t>
        </is>
      </c>
      <c r="Q356" s="70" t="s">
        <v>336</v>
      </c>
      <c r="R356" s="70" t="inlineStr">
        <is>
          <t>ВОР 02-01-01_доб, строка 244; 23/085-И-ВР.АР, лист 1–8</t>
        </is>
      </c>
    </row>
    <row r="357" spans="1:18" ht="85">
      <c r="A357" s="22">
        <f t="shared" ref="A357:A359" si="99">A356+1</f>
        <v>292</v>
      </c>
      <c r="B357" s="24">
        <v>211</v>
      </c>
      <c r="C357" s="24"/>
      <c r="D357" s="265" t="inlineStr">
        <is>
          <t>3.70-159-14</t>
        </is>
      </c>
      <c r="E357" s="265"/>
      <c r="F357" s="266" t="inlineStr">
        <is>
          <t>Добавляется или исключается на каждый 1 мм изменения толщины стяжки к позиции 3.70-159-13</t>
        </is>
      </c>
      <c r="G357" s="267" t="s">
        <v>279</v>
      </c>
      <c r="H357" s="267"/>
      <c r="I357" s="269">
        <v>1.9021999999999999</v>
      </c>
      <c r="J357" s="40">
        <f t="shared" si="54"/>
        <v>1.9022</v>
      </c>
      <c r="K357" s="41"/>
      <c r="L357" s="290">
        <v>51427.75</v>
      </c>
      <c r="M357" s="25"/>
      <c r="N357" s="290">
        <f t="shared" si="76"/>
        <v>51427.75</v>
      </c>
      <c r="O357" s="15">
        <f t="shared" si="68"/>
        <v>51427.75</v>
      </c>
      <c r="P357" s="368" t="inlineStr">
        <is>
          <t>Добавлено по текущей ВОР: 1,9022 100 м2 стяжки; шифр 3.70-159-14. Позиция 3.70-159-12 в Доп.82 отсутствует; применена 3.70-159-14 (добавка на 1 мм к 3.70-159-13). Материалы добавки толщины учтены с тем же множителем, что и работа. Смесь для стяжки — самовыравнивающаяся ТСН 1.3-2-178 по норме 3.70-159-14: 0,16 т на 100 м² на 1 мм. Цена по ТСН-2001 Доп.82, индексы 217/82 (сентябрь 2025).</t>
        </is>
      </c>
      <c r="Q357" s="70" t="s">
        <v>336</v>
      </c>
      <c r="R357" s="70" t="inlineStr">
        <is>
          <t>ВОР 02-01-01_доб, строка 245; 23/085-И-ВР.АР, лист 1–8</t>
        </is>
      </c>
    </row>
    <row r="358" spans="1:18" ht="102">
      <c r="A358" s="22">
        <f t="shared" si="99"/>
        <v>293</v>
      </c>
      <c r="B358" s="24">
        <v>212</v>
      </c>
      <c r="C358" s="24"/>
      <c r="D358" s="265" t="s">
        <v>476</v>
      </c>
      <c r="E358" s="265"/>
      <c r="F358" s="266" t="s">
        <v>477</v>
      </c>
      <c r="G358" s="267" t="s">
        <v>223</v>
      </c>
      <c r="H358" s="267"/>
      <c r="I358" s="269">
        <v>1.9021999999999999</v>
      </c>
      <c r="J358" s="40">
        <f t="shared" ref="J358" si="100">H358+I358</f>
        <v>1.9022</v>
      </c>
      <c r="K358" s="41"/>
      <c r="L358" s="290">
        <v>751744.42</v>
      </c>
      <c r="M358" s="25"/>
      <c r="N358" s="290">
        <f t="shared" si="76"/>
        <v>751744.42</v>
      </c>
      <c r="O358" s="15">
        <f t="shared" ref="O358" si="101">N358-K358</f>
        <v>751744.42</v>
      </c>
      <c r="P358" s="368" t="inlineStr">
        <is>
          <t>Добавлено по текущей ВОР: 1,9022 100 м2; шифр 3.70-198-4. Грунтовка и система выравнивания плитки — по норме 3.70-198-4 (0,014 т и 44,65×100 шт. на 100 м²). Затирка швов — смесь фуговочная для керамогранита 1.3-2-50. Керамогранит — по цене ТСН-2001 по размеру и толщине ВОР («или аналог»): 600×600×8–9 мм — 1.1-1-8278, 600×600×10 мм — 1.1-1-3225 (светлые) / 1.1-1-3227 (серый), 300×300×8 мм — 1.1-1-2398; клей — ТСН 1.3-2-36 по норме расхода. Цена по ТСН-2001 Доп.82, индексы 217/82 (сентябрь 2025).</t>
        </is>
      </c>
      <c r="Q358" s="70" t="s">
        <v>336</v>
      </c>
      <c r="R358" s="70" t="inlineStr">
        <is>
          <t>ВОР 02-01-01_доб, строка 246; 23/085-И-ВР.АР, лист 2</t>
        </is>
      </c>
    </row>
    <row r="359" spans="1:18" ht="89.25">
      <c r="A359" s="22">
        <f t="shared" si="99"/>
        <v>294</v>
      </c>
      <c r="B359" s="24">
        <v>213</v>
      </c>
      <c r="C359" s="24"/>
      <c r="D359" s="265" t="s">
        <v>478</v>
      </c>
      <c r="E359" s="265"/>
      <c r="F359" s="266" t="s">
        <v>479</v>
      </c>
      <c r="G359" s="267" t="s">
        <v>223</v>
      </c>
      <c r="H359" s="267"/>
      <c r="I359" s="269">
        <v>1.9021999999999999</v>
      </c>
      <c r="J359" s="40">
        <f t="shared" ref="J359" si="102">H359+I359</f>
        <v>1.9022</v>
      </c>
      <c r="K359" s="41"/>
      <c r="L359" s="290">
        <v>14356.4</v>
      </c>
      <c r="M359" s="25"/>
      <c r="N359" s="290">
        <f t="shared" si="76"/>
        <v>14356.4</v>
      </c>
      <c r="O359" s="15">
        <f t="shared" ref="O359" si="103">N359-K359</f>
        <v>14356.4</v>
      </c>
      <c r="P359" s="368" t="inlineStr">
        <is>
          <t>Добавлено по текущей ВОР: 1,9022 100 м2; шифр 3.70-198-8. Клей — ТСН 1.3-2-36 по норме: 144,15 кг/100 м² на каждый 1 мм сверх 5 мм (слой 7 мм или 6 мм по ВОР). Цена по ТСН-2001 Доп.82, индексы 217/82 (сентябрь 2025).</t>
        </is>
      </c>
      <c r="Q359" s="70" t="s">
        <v>336</v>
      </c>
      <c r="R359" s="70" t="inlineStr">
        <is>
          <t>ВОР 02-01-01_доб, строка 247; 23/085-И-ВР.АР, лист 1–8</t>
        </is>
      </c>
    </row>
    <row r="360" spans="1:18" ht="14.25">
      <c r="A360" s="22"/>
      <c r="B360" s="309" t="s">
        <v>288</v>
      </c>
      <c r="C360" s="310"/>
      <c r="D360" s="310"/>
      <c r="E360" s="310"/>
      <c r="F360" s="264"/>
      <c r="G360" s="264"/>
      <c r="H360" s="264"/>
      <c r="I360" s="264"/>
      <c r="J360" s="40"/>
      <c r="K360" s="41"/>
      <c r="L360" s="291"/>
      <c r="M360" s="25"/>
      <c r="N360" s="290"/>
      <c r="O360" s="15"/>
      <c r="P360" s="43"/>
      <c r="Q360" s="43"/>
      <c r="R360" s="43"/>
    </row>
    <row r="361" spans="1:18" ht="85">
      <c r="A361" s="22">
        <v>295</v>
      </c>
      <c r="B361" s="24">
        <v>214</v>
      </c>
      <c r="C361" s="24"/>
      <c r="D361" s="265" t="s">
        <v>450</v>
      </c>
      <c r="E361" s="265"/>
      <c r="F361" s="266" t="s">
        <v>505</v>
      </c>
      <c r="G361" s="267" t="s">
        <v>223</v>
      </c>
      <c r="H361" s="267"/>
      <c r="I361" s="269">
        <v>0.62219999999999998</v>
      </c>
      <c r="J361" s="40">
        <f t="shared" ref="J361:J414" si="104">H361+I361</f>
        <v>0.6222</v>
      </c>
      <c r="K361" s="41"/>
      <c r="L361" s="290">
        <v>252371.87</v>
      </c>
      <c r="M361" s="25"/>
      <c r="N361" s="290">
        <f t="shared" si="76"/>
        <v>252371.87</v>
      </c>
      <c r="O361" s="15">
        <f t="shared" si="68"/>
        <v>252371.87</v>
      </c>
      <c r="P361" s="368" t="inlineStr">
        <is>
          <t>Добавлено по текущей ВОР: 0,6222 100 м2; шифр 3.70-164-1. Мастика КН-2 — ТСН 1.1-1-394 по норме 3.70-164-1 (80 кг на 100 м²), дюбели 15,2×100 шт. на 100 м²; плиточный клей Ceresit CM 11 исключён. Цена по ТСН-2001 Доп.82, индексы 217/82 (сентябрь 2025).</t>
        </is>
      </c>
      <c r="Q361" s="70" t="s">
        <v>336</v>
      </c>
      <c r="R361" s="70" t="inlineStr">
        <is>
          <t>ВОР 02-01-01_доб, строка 249; 23/085-И-ВР.АР, лист 1</t>
        </is>
      </c>
    </row>
    <row r="362" spans="1:18" ht="89.25">
      <c r="A362" s="22">
        <f t="shared" ref="A362:A363" si="105">A361+1</f>
        <v>296</v>
      </c>
      <c r="B362" s="24">
        <v>215</v>
      </c>
      <c r="C362" s="24"/>
      <c r="D362" s="265" t="inlineStr">
        <is>
          <t>3.70-205-1</t>
        </is>
      </c>
      <c r="E362" s="265"/>
      <c r="F362" s="266" t="inlineStr">
        <is>
          <t>Устройство покрытий из рулонного линолеума высокой износостойкости на клее со сваркой стыков</t>
        </is>
      </c>
      <c r="G362" s="267" t="s">
        <v>223</v>
      </c>
      <c r="H362" s="267"/>
      <c r="I362" s="269">
        <v>0.62219999999999998</v>
      </c>
      <c r="J362" s="40">
        <f t="shared" ref="J362" si="106">H362+I362</f>
        <v>0.6222</v>
      </c>
      <c r="K362" s="41"/>
      <c r="L362" s="290">
        <v>132867.58</v>
      </c>
      <c r="M362" s="25"/>
      <c r="N362" s="290">
        <f t="shared" si="76"/>
        <v>132867.58</v>
      </c>
      <c r="O362" s="15">
        <f t="shared" ref="O362" si="107">N362-K362</f>
        <v>132867.58</v>
      </c>
      <c r="P362" s="368" t="inlineStr">
        <is>
          <t>Добавлено по текущей ВОР: 0,6222 100 м2; шифр 3.70-205-1. Покрытие из линолеума высокой износостойкости (Smaragd Lux, не антистатический) — норма 3.70-205-1 вместо 3.70-205-2 «антистатического»; линолеум ТСН 1.1-1-3262 по норме расхода. Линолеум Forbo Smaragd Lux FR «или аналог» — по цене ТСН 1.1-1-3262 (класс 34/43, Г1, 2 мм) по норме расхода 107 м²/100 м² в составе этой строки; клей — ТСН 1.1-1-2024 (латексный для линолеума) по норме 36,05 кг/100 м². Цена по ТСН-2001 Доп.82, индексы 217/82 (сентябрь 2025).</t>
        </is>
      </c>
      <c r="Q362" s="70" t="s">
        <v>336</v>
      </c>
      <c r="R362" s="70" t="inlineStr">
        <is>
          <t>ВОР 02-01-01_доб, строка 250; 23/085-И-ВР.АР, лист 1</t>
        </is>
      </c>
    </row>
    <row r="363" spans="1:18">
      <c r="A363" s="22">
        <f t="shared" si="105"/>
        <v>297</v>
      </c>
      <c r="B363" s="24">
        <v>216</v>
      </c>
      <c r="C363" s="24"/>
      <c r="D363" s="265" t="s">
        <v>537</v>
      </c>
      <c r="E363" s="265"/>
      <c r="F363" s="266" t="s">
        <v>281</v>
      </c>
      <c r="G363" s="267" t="s">
        <v>154</v>
      </c>
      <c r="H363" s="267"/>
      <c r="I363" s="269">
        <v>0</v>
      </c>
      <c r="J363" s="40">
        <f t="shared" ref="J363" si="108">H363+I363</f>
        <v>0</v>
      </c>
      <c r="K363" s="41"/>
      <c r="L363" s="290">
        <v>0</v>
      </c>
      <c r="M363" s="25"/>
      <c r="N363" s="290">
        <f t="shared" si="76"/>
        <v>0</v>
      </c>
      <c r="O363" s="15">
        <f t="shared" ref="O363" si="109">N363-K363</f>
        <v>0</v>
      </c>
      <c r="P363" s="368" t="inlineStr">
        <is>
          <t>Отдельно не учитывается: линолеум Forbo Smaragd Lux FR (ВОР 170, тип 10) — материал нормы 3.70-205-1, учтён в поз. 215 по цене ТСН 1.1-1-3262 в расходе нормы 107 м² на 100 м² покрытия.</t>
        </is>
      </c>
      <c r="Q363" s="70" t="s">
        <v>336</v>
      </c>
      <c r="R363" s="70" t="inlineStr">
        <is>
          <t>ВОР 02-01-01_доб, строка 251; 23/085-И-ВР.АР, лист 7</t>
        </is>
      </c>
    </row>
    <row r="364" spans="1:18" ht="25.5" customHeight="1">
      <c r="A364" s="22"/>
      <c r="B364" s="309" t="s">
        <v>401</v>
      </c>
      <c r="C364" s="310"/>
      <c r="D364" s="310"/>
      <c r="E364" s="310"/>
      <c r="F364" s="274"/>
      <c r="G364" s="274"/>
      <c r="H364" s="274"/>
      <c r="I364" s="274"/>
      <c r="J364" s="40"/>
      <c r="K364" s="41"/>
      <c r="L364" s="291"/>
      <c r="M364" s="25"/>
      <c r="N364" s="290"/>
      <c r="O364" s="15"/>
      <c r="P364" s="43"/>
      <c r="Q364" s="70"/>
      <c r="R364" s="70"/>
    </row>
    <row r="365" spans="1:18" ht="95">
      <c r="A365" s="22">
        <v>298</v>
      </c>
      <c r="B365" s="24">
        <v>217</v>
      </c>
      <c r="C365" s="24"/>
      <c r="D365" s="265" t="s">
        <v>480</v>
      </c>
      <c r="E365" s="265"/>
      <c r="F365" s="266" t="s">
        <v>481</v>
      </c>
      <c r="G365" s="267" t="s">
        <v>482</v>
      </c>
      <c r="H365" s="267"/>
      <c r="I365" s="270">
        <v>0.86</v>
      </c>
      <c r="J365" s="40">
        <f t="shared" si="104"/>
        <v>0.86</v>
      </c>
      <c r="K365" s="41"/>
      <c r="L365" s="290">
        <v>99835.26</v>
      </c>
      <c r="M365" s="25"/>
      <c r="N365" s="290">
        <f t="shared" si="76"/>
        <v>99835.26</v>
      </c>
      <c r="O365" s="15">
        <f t="shared" si="68"/>
        <v>99835.26</v>
      </c>
      <c r="P365" s="368" t="inlineStr">
        <is>
          <t>Добавлено по текущей ВОР: 0,86 100 м ограждений; шифр 3.70-27-4. Добавлена строка материала: открытый ресурс 5733110000 «Цемент» нормы 3.70-27-4 — 0,15 т/100 м ограждения; в смете не оценён; ТСН 1.1-1-1329 «Цемент общестроительный, портландцемент общего назначения ЦЕМ 32,5 (марка 400)» по расходу нормы. Цена по ТСН-2001 Доп.82, индексы 217/82 (сентябрь 2025).</t>
        </is>
      </c>
      <c r="Q365" s="70" t="s">
        <v>336</v>
      </c>
      <c r="R365" s="70" t="inlineStr">
        <is>
          <t>ВОР 02-01-01_доб, строка 253; 23/085-И-ВР.АР, лист 1</t>
        </is>
      </c>
    </row>
    <row r="366" spans="1:18" ht="75">
      <c r="A366" s="22">
        <f t="shared" ref="A366:A368" si="110">A365+1</f>
        <v>299</v>
      </c>
      <c r="B366" s="24">
        <v>218</v>
      </c>
      <c r="C366" s="24"/>
      <c r="D366" s="265" t="s">
        <v>538</v>
      </c>
      <c r="E366" s="265"/>
      <c r="F366" s="266" t="s">
        <v>451</v>
      </c>
      <c r="G366" s="267" t="s">
        <v>266</v>
      </c>
      <c r="H366" s="267"/>
      <c r="I366" s="24">
        <v>86</v>
      </c>
      <c r="J366" s="40">
        <f t="shared" ref="J366" si="111">H366+I366</f>
        <v>86</v>
      </c>
      <c r="K366" s="41"/>
      <c r="L366" s="290">
        <v>381140.22</v>
      </c>
      <c r="M366" s="25"/>
      <c r="N366" s="290">
        <f t="shared" si="76"/>
        <v>381140.22</v>
      </c>
      <c r="O366" s="15">
        <f t="shared" si="68"/>
        <v>381140.22</v>
      </c>
      <c r="P366" s="368" t="inlineStr">
        <is>
          <t>Добавлено по текущей ВОР: 86 м; шифр 42.99.19.140, п.53. Цена по конъюнктурному анализу исходной сметы (КА к ЛСР 02-01-01, п.53: ООО "Интернет Решения" (ИНН 7704217370), прайс-лист от 15.09.2025, стр. 43-45); 5214 руб./м с НДС (НДС 20 % на дату прайса, ЗСР 2 %): 5 214,00 ÷ 1,20 × 1,02 = 4 431,90; база 4 431,90 ÷ 10,18 = 435,35; текущая 435,35 × 10,18 = 4 431,86 руб.</t>
        </is>
      </c>
      <c r="Q366" s="70" t="s">
        <v>336</v>
      </c>
      <c r="R366" s="70" t="inlineStr">
        <is>
          <t>ВОР 02-01-01_доб, строка 254; 23/085-И-ВР.АР, лист 7</t>
        </is>
      </c>
    </row>
    <row r="367" spans="1:18" ht="85">
      <c r="A367" s="22">
        <f t="shared" si="110"/>
        <v>300</v>
      </c>
      <c r="B367" s="24">
        <v>219</v>
      </c>
      <c r="C367" s="24"/>
      <c r="D367" s="265" t="inlineStr">
        <is>
          <t>6.70-224-2</t>
        </is>
      </c>
      <c r="E367" s="265"/>
      <c r="F367" s="266" t="inlineStr">
        <is>
          <t>Установка декоративного деревянного экрана на регистры отопления</t>
        </is>
      </c>
      <c r="G367" s="267" t="inlineStr">
        <is>
          <t>м2</t>
        </is>
      </c>
      <c r="H367" s="267"/>
      <c r="I367" s="268">
        <v>50.813</v>
      </c>
      <c r="J367" s="40">
        <f t="shared" ref="J367" si="112">H367+I367</f>
        <v>50.813</v>
      </c>
      <c r="K367" s="41"/>
      <c r="L367" s="290">
        <v>63548.99</v>
      </c>
      <c r="M367" s="25"/>
      <c r="N367" s="290">
        <f t="shared" si="76"/>
        <v>63548.99</v>
      </c>
      <c r="O367" s="15">
        <f t="shared" ref="O367" si="113">N367-K367</f>
        <v>63548.99</v>
      </c>
      <c r="P367" s="368" t="inlineStr">
        <is>
          <t>Добавлено по текущей ВОР: 50,813 м2; шифр 6.70-224-2. Установка металлических экранов на отопительные приборы 490×610×150 мм, 170 шт — ремонтная норма 6.70-224-2 «Установка экрана на регистры отопления» (ТСН-2001.6-70 п.1.11.2.1) на 50,813 м² лицевой площади экранов (170 × 0,49 × 0,61 м) вместо установки кухонной мебели 3.70-101-1; кронштейны учтены нормой; раскладка из древесины исключена; экраны — по цене коммерческого предложения. Цена по ТСН-2001 Доп.82, индексы 217/82 (сентябрь 2025).</t>
        </is>
      </c>
      <c r="Q367" s="70" t="s">
        <v>336</v>
      </c>
      <c r="R367" s="70" t="inlineStr">
        <is>
          <t>ВОР 02-01-01_доб, строка 255; 23/085-И-ВР.АР, лист 1–8</t>
        </is>
      </c>
    </row>
    <row r="368" spans="1:18" ht="75">
      <c r="A368" s="22">
        <f t="shared" si="110"/>
        <v>301</v>
      </c>
      <c r="B368" s="24">
        <v>220</v>
      </c>
      <c r="C368" s="24"/>
      <c r="D368" s="265" t="s">
        <v>539</v>
      </c>
      <c r="E368" s="265"/>
      <c r="F368" s="266" t="s">
        <v>452</v>
      </c>
      <c r="G368" s="267" t="s">
        <v>249</v>
      </c>
      <c r="H368" s="267"/>
      <c r="I368" s="24">
        <v>170</v>
      </c>
      <c r="J368" s="40">
        <f t="shared" ref="J368" si="114">H368+I368</f>
        <v>170</v>
      </c>
      <c r="K368" s="41"/>
      <c r="L368" s="290">
        <v>377149.66</v>
      </c>
      <c r="M368" s="25"/>
      <c r="N368" s="290">
        <f t="shared" si="76"/>
        <v>377149.66</v>
      </c>
      <c r="O368" s="15">
        <f t="shared" ref="O368" si="115">N368-K368</f>
        <v>377149.66</v>
      </c>
      <c r="P368" s="368" t="inlineStr">
        <is>
          <t>Добавлено по текущей ВОР: 170 шт; шифр 32.99.11.192, п.51. Цена по конъюнктурному анализу исходной сметы (КА к ЛСР 02-01-01, п.51: ООО "Яндекс Маркет" (ИНН 9704254424), прайс-лист от 15.09.2025, стр. 46-48); 2610 руб./ШТ с НДС (НДС 20 % на дату прайса, ЗСР 2 %): 2 610,00 ÷ 1,20 × 1,02 = 2 218,50; база 2 218,50 ÷ 10,18 = 217,93; текущая 217,93 × 10,18 = 2 218,53 руб.</t>
        </is>
      </c>
      <c r="Q368" s="70" t="s">
        <v>336</v>
      </c>
      <c r="R368" s="70" t="inlineStr">
        <is>
          <t>ВОР 02-01-01_доб, строка 256; 23/085-И-ВР.АР, лист 7</t>
        </is>
      </c>
    </row>
    <row r="369" spans="1:18" ht="25.5" customHeight="1">
      <c r="A369" s="22"/>
      <c r="B369" s="309" t="s">
        <v>402</v>
      </c>
      <c r="C369" s="310"/>
      <c r="D369" s="310"/>
      <c r="E369" s="310"/>
      <c r="F369" s="310"/>
      <c r="G369" s="274"/>
      <c r="H369" s="274"/>
      <c r="I369" s="274"/>
      <c r="J369" s="40"/>
      <c r="K369" s="41"/>
      <c r="L369" s="291"/>
      <c r="M369" s="25"/>
      <c r="N369" s="290"/>
      <c r="O369" s="15"/>
      <c r="P369" s="43"/>
      <c r="Q369" s="70"/>
      <c r="R369" s="70"/>
    </row>
    <row r="370" spans="1:18" ht="191.25">
      <c r="A370" s="22">
        <v>302</v>
      </c>
      <c r="B370" s="24">
        <v>221</v>
      </c>
      <c r="C370" s="24"/>
      <c r="D370" s="265" t="inlineStr">
        <is>
          <t>3.26-10-1</t>
        </is>
      </c>
      <c r="E370" s="265"/>
      <c r="F370" s="266" t="inlineStr">
        <is>
          <t>Изоляция плоских и криволинейных поверхностей изделиями минераловатными М-75 - М-100</t>
        </is>
      </c>
      <c r="G370" s="267" t="s">
        <v>245</v>
      </c>
      <c r="H370" s="267"/>
      <c r="I370" s="268">
        <v>1.8</v>
      </c>
      <c r="J370" s="40">
        <f>H370+I370</f>
        <v>1.8</v>
      </c>
      <c r="K370" s="41"/>
      <c r="L370" s="290">
        <v>64686.44</v>
      </c>
      <c r="M370" s="25"/>
      <c r="N370" s="290">
        <f t="shared" si="76"/>
        <v>64686.44</v>
      </c>
      <c r="O370" s="15">
        <f>N370-K370</f>
        <v>64686.44</v>
      </c>
      <c r="P370" s="368" t="inlineStr">
        <is>
          <t>Добавлено по текущей ВОР: 1,8 1 м3 изоляции; шифр 3.26-10-1. Утепление венткоробов на кровле минераловатными матами 100 мм (ВОР 174), 1,8 м³: изоляция плоских поверхностей изделиями минераловатными 3.26-10-1 (ТСН-2001.3-26 п.1.4) вместо внутренней нормы на битуме 3.70-403-1; изделия — 1,54 м³ на 1 м³ изоляции по норме (2,772 м³); коэффициенты п.2.2.6 Прил.2.2 к нормам ТСН-2001.3 применены (работы по технологии нового строительства, в ТСН-2001.6 нет). Цена по ТСН-2001 Доп.82, индексы 217/82 (сентябрь 2025).</t>
        </is>
      </c>
      <c r="Q370" s="70" t="s">
        <v>336</v>
      </c>
      <c r="R370" s="70" t="inlineStr">
        <is>
          <t>ВОР 02-01-01_доб, строка 258; 23/085-И-ВР.АР, лист 1–8</t>
        </is>
      </c>
    </row>
    <row r="371" spans="1:18" ht="85">
      <c r="A371" s="22">
        <f>A370+1</f>
        <v>303</v>
      </c>
      <c r="B371" s="24">
        <v>222</v>
      </c>
      <c r="C371" s="24"/>
      <c r="D371" s="265" t="s">
        <v>453</v>
      </c>
      <c r="E371" s="265"/>
      <c r="F371" s="266" t="s">
        <v>251</v>
      </c>
      <c r="G371" s="267" t="s">
        <v>223</v>
      </c>
      <c r="H371" s="267"/>
      <c r="I371" s="271">
        <v>3.5999999999999997E-2</v>
      </c>
      <c r="J371" s="40">
        <f>H371+I371</f>
        <v>0.036</v>
      </c>
      <c r="K371" s="41"/>
      <c r="L371" s="290">
        <v>555.16</v>
      </c>
      <c r="M371" s="25"/>
      <c r="N371" s="290">
        <f t="shared" si="76"/>
        <v>555.16</v>
      </c>
      <c r="O371" s="15">
        <f>N371-K371</f>
        <v>555.16</v>
      </c>
      <c r="P371" s="368" t="inlineStr">
        <is>
          <t>Добавлено по текущей ВОР: 0,036 100 м2; шифр 3.70-370-2. Цена по ТСН-2001 Доп.82, индексы 217/82 (сентябрь 2025).</t>
        </is>
      </c>
      <c r="Q371" s="70" t="s">
        <v>336</v>
      </c>
      <c r="R371" s="70" t="inlineStr">
        <is>
          <t>ВОР 02-01-01_доб, строка 259; 23/085-И-ВР.АР, лист 4</t>
        </is>
      </c>
    </row>
    <row r="372" spans="1:18" ht="85">
      <c r="A372" s="22">
        <f>A371+1</f>
        <v>304</v>
      </c>
      <c r="B372" s="24">
        <v>223</v>
      </c>
      <c r="C372" s="24"/>
      <c r="D372" s="265" t="s">
        <v>454</v>
      </c>
      <c r="E372" s="265"/>
      <c r="F372" s="266" t="s">
        <v>473</v>
      </c>
      <c r="G372" s="267" t="s">
        <v>223</v>
      </c>
      <c r="H372" s="267"/>
      <c r="I372" s="271">
        <v>3.5999999999999997E-2</v>
      </c>
      <c r="J372" s="40">
        <f>H372+I372</f>
        <v>0.036</v>
      </c>
      <c r="K372" s="41"/>
      <c r="L372" s="290">
        <v>391.66</v>
      </c>
      <c r="M372" s="25"/>
      <c r="N372" s="290">
        <f t="shared" si="76"/>
        <v>391.66</v>
      </c>
      <c r="O372" s="15">
        <f>N372-K372</f>
        <v>391.66</v>
      </c>
      <c r="P372" s="368" t="inlineStr">
        <is>
          <t>Добавлено по текущей ВОР: 0,036 100 м2; шифр 3.70-357-8. Цена по ТСН-2001 Доп.82, индексы 217/82 (сентябрь 2025).</t>
        </is>
      </c>
      <c r="Q372" s="70" t="s">
        <v>336</v>
      </c>
      <c r="R372" s="70" t="inlineStr">
        <is>
          <t>ВОР 02-01-01_доб, строка 260; 23/085-И-ВР.АР, лист 6</t>
        </is>
      </c>
    </row>
    <row r="373" spans="1:18" ht="21" customHeight="1">
      <c r="A373" s="22"/>
      <c r="B373" s="309" t="s">
        <v>403</v>
      </c>
      <c r="C373" s="310"/>
      <c r="D373" s="310"/>
      <c r="E373" s="310"/>
      <c r="F373" s="310"/>
      <c r="G373" s="274"/>
      <c r="H373" s="274"/>
      <c r="I373" s="274"/>
      <c r="J373" s="40"/>
      <c r="K373" s="41"/>
      <c r="L373" s="291"/>
      <c r="M373" s="25"/>
      <c r="N373" s="290"/>
      <c r="O373" s="15"/>
      <c r="P373" s="43"/>
      <c r="Q373" s="70"/>
      <c r="R373" s="70"/>
    </row>
    <row r="374" spans="1:18" ht="89.25">
      <c r="A374" s="22">
        <v>305</v>
      </c>
      <c r="B374" s="24">
        <v>224</v>
      </c>
      <c r="C374" s="24"/>
      <c r="D374" s="265" t="inlineStr">
        <is>
          <t>6.70-256-2</t>
        </is>
      </c>
      <c r="E374" s="265"/>
      <c r="F374" s="266" t="inlineStr">
        <is>
          <t>Улучшенная окраска водно-дисперсионными составами стен по штукатурке внутри помещений</t>
        </is>
      </c>
      <c r="G374" s="267" t="s">
        <v>223</v>
      </c>
      <c r="H374" s="267"/>
      <c r="I374" s="269">
        <v>3.4144000000000001</v>
      </c>
      <c r="J374" s="40">
        <f t="shared" si="104"/>
        <v>3.4144</v>
      </c>
      <c r="K374" s="41"/>
      <c r="L374" s="290">
        <v>396678.15</v>
      </c>
      <c r="M374" s="25"/>
      <c r="N374" s="290">
        <f t="shared" si="76"/>
        <v>396678.15</v>
      </c>
      <c r="O374" s="15">
        <f t="shared" si="68"/>
        <v>396678.15</v>
      </c>
      <c r="P374" s="368" t="inlineStr">
        <is>
          <t>Добавлено по текущей ВОР: 3,4144 100 м2; шифр 6.70-256-2. Окраска стен по штукатурке — ремонтная норма 6.70-256-2 (введена Доп.82); коэффициенты п.2.2.6 Прил.2.2 к нормам ТСН-2001.3 не применяются, так как ремонтная норма ТСН-2001.6 есть; расход грунтовки, шпатлёвки и краски — по норме. Стены по гипсокартону — норма 6.70-258-2 «…по сборным конструкциям, подготовленным под окраску» на площади ГКЛ поэтажной ведомости (ВОР 105, 113, 122, 133); шпатлевание и грунтование — в составе норм. Цена по ТСН-2001 Доп.82, индексы 217/82 (сентябрь 2025).</t>
        </is>
      </c>
      <c r="Q374" s="70" t="s">
        <v>336</v>
      </c>
      <c r="R374" s="70" t="inlineStr">
        <is>
          <t>ВОР 02-01-01_доб, строка 262; 23/085-И-ВР.АР, лист 4</t>
        </is>
      </c>
    </row>
    <row r="375" spans="1:18">
      <c r="A375" s="22">
        <f t="shared" ref="A375" si="116">A374+1</f>
        <v>306</v>
      </c>
      <c r="B375" s="24">
        <v>225</v>
      </c>
      <c r="C375" s="24"/>
      <c r="D375" s="265" t="inlineStr">
        <is>
          <t>3.70-61-1</t>
        </is>
      </c>
      <c r="E375" s="265"/>
      <c r="F375" s="266" t="inlineStr">
        <is>
          <t>Установка номерных табличек</t>
        </is>
      </c>
      <c r="G375" s="267" t="inlineStr">
        <is>
          <t>шт.</t>
        </is>
      </c>
      <c r="H375" s="267"/>
      <c r="I375" s="271">
        <v>227</v>
      </c>
      <c r="J375" s="40">
        <f t="shared" ref="J375" si="117">H375+I375</f>
        <v>227</v>
      </c>
      <c r="K375" s="41"/>
      <c r="L375" s="290">
        <v>56999.43</v>
      </c>
      <c r="M375" s="25"/>
      <c r="N375" s="290">
        <f t="shared" si="76"/>
        <v>56999.43</v>
      </c>
      <c r="O375" s="15">
        <f t="shared" ref="O375" si="118">N375-K375</f>
        <v>56999.43</v>
      </c>
      <c r="P375" s="368" t="inlineStr">
        <is>
          <t>Добавлено по текущей ВОР: 227 шт.; шифр 3.70-61-1. Фотолюминесцентные полосы ФЭС 25 мм на горизонтальных краях ступеней (ВОР 181: 227 полос по 1,35 м = 306,5 м): норма 3.70-61-1 — ТСН-2001.3-70 ТЧ п.1.2.8.1 в ред. Доп.82 (установка знаков и указателей с фотолюминесцентным покрытием) вместо оклейки лентой 3.70-409-2; коэффициенты п.2.2.6 Прил.2.2 к нормам ТСН-2001.3 применены (работы по технологии нового строительства, в ТСН-2001.6 нет). Полоса — по цене коммерческого предложения исходной сметы (п.47) за 1 м × 1,35 м. Лента — по норме 3.70-409-2: 100 м на 100 м. Цена по ТСН-2001 Доп.82, индексы 217/82 (сентябрь 2025); материал «Фотолюминесцентная разметочная лента 25 мм, полоса длиной 1,» — по КА к ЛСР 02-01-01, п.47: ООО "Интернет Решения" (ИНН 7704217370), прайс-лист от 15.09.2025, стр.40-42; НДС 20 % на дату прайса, ЗСР 2 %: 40,22 × 1,35 ÷ 1,20 × 1,02 = 46,15; база 46,15 ÷ 10,18 = 4,53; текущая 4,53 × 10,18 = 46,12 руб.</t>
        </is>
      </c>
      <c r="Q375" s="70" t="s">
        <v>336</v>
      </c>
      <c r="R375" s="70" t="inlineStr">
        <is>
          <t>ВОР 02-01-01_доб, строка 263; 23/085-И-ВР.АР, лист 8</t>
        </is>
      </c>
    </row>
    <row r="376" spans="1:18" ht="22.5" customHeight="1">
      <c r="A376" s="22"/>
      <c r="B376" s="309" t="s">
        <v>455</v>
      </c>
      <c r="C376" s="310"/>
      <c r="D376" s="310"/>
      <c r="E376" s="310"/>
      <c r="F376" s="310"/>
      <c r="G376" s="263"/>
      <c r="H376" s="263"/>
      <c r="I376" s="263"/>
      <c r="J376" s="40"/>
      <c r="K376" s="41"/>
      <c r="L376" s="290"/>
      <c r="M376" s="25"/>
      <c r="N376" s="290"/>
      <c r="O376" s="15"/>
      <c r="P376" s="43"/>
      <c r="Q376" s="70"/>
      <c r="R376" s="70"/>
    </row>
    <row r="377" spans="1:18" ht="25.5" customHeight="1">
      <c r="A377" s="22"/>
      <c r="B377" s="309" t="s">
        <v>409</v>
      </c>
      <c r="C377" s="310"/>
      <c r="D377" s="310"/>
      <c r="E377" s="310"/>
      <c r="F377" s="310"/>
      <c r="G377" s="274"/>
      <c r="H377" s="274"/>
      <c r="I377" s="274"/>
      <c r="J377" s="40"/>
      <c r="K377" s="41"/>
      <c r="L377" s="290"/>
      <c r="M377" s="25"/>
      <c r="N377" s="290"/>
      <c r="O377" s="15"/>
      <c r="P377" s="43"/>
      <c r="Q377" s="70"/>
      <c r="R377" s="70"/>
    </row>
    <row r="378" spans="1:18" ht="25.5" customHeight="1">
      <c r="A378" s="22"/>
      <c r="B378" s="309" t="s">
        <v>404</v>
      </c>
      <c r="C378" s="310"/>
      <c r="D378" s="310"/>
      <c r="E378" s="310"/>
      <c r="F378" s="310"/>
      <c r="G378" s="274"/>
      <c r="H378" s="274"/>
      <c r="I378" s="274"/>
      <c r="J378" s="62"/>
      <c r="K378" s="41"/>
      <c r="L378" s="290"/>
      <c r="M378" s="25"/>
      <c r="N378" s="290"/>
      <c r="O378" s="15"/>
      <c r="P378" s="43"/>
      <c r="Q378" s="70"/>
      <c r="R378" s="70"/>
    </row>
    <row r="379" spans="1:18" ht="85">
      <c r="A379" s="22">
        <v>307</v>
      </c>
      <c r="B379" s="24">
        <v>226</v>
      </c>
      <c r="C379" s="24"/>
      <c r="D379" s="265" t="s">
        <v>237</v>
      </c>
      <c r="E379" s="265"/>
      <c r="F379" s="266" t="s">
        <v>238</v>
      </c>
      <c r="G379" s="267" t="s">
        <v>239</v>
      </c>
      <c r="H379" s="267"/>
      <c r="I379" s="24">
        <v>2</v>
      </c>
      <c r="J379" s="40">
        <f t="shared" si="104"/>
        <v>2</v>
      </c>
      <c r="K379" s="41"/>
      <c r="L379" s="290">
        <v>615.01</v>
      </c>
      <c r="M379" s="25"/>
      <c r="N379" s="290">
        <f t="shared" si="76"/>
        <v>615.01</v>
      </c>
      <c r="O379" s="15">
        <f t="shared" si="68"/>
        <v>615.01</v>
      </c>
      <c r="P379" s="368" t="inlineStr">
        <is>
          <t>Добавлено по текущей ВОР: 2 1 изделие; шифр 6.64-61-1. Цена по ТСН-2001 Доп.82, индексы 217/82 (сентябрь 2025).</t>
        </is>
      </c>
      <c r="Q379" s="70" t="s">
        <v>336</v>
      </c>
      <c r="R379" s="70" t="inlineStr">
        <is>
          <t>ВОР 02-01-01_доб, строка 267; 23/085-И-ВР.АР, лист 2</t>
        </is>
      </c>
    </row>
    <row r="380" spans="1:18" ht="178.5">
      <c r="A380" s="22">
        <f t="shared" ref="A380:A385" si="119">A379+1</f>
        <v>308</v>
      </c>
      <c r="B380" s="24">
        <v>227</v>
      </c>
      <c r="C380" s="24"/>
      <c r="D380" s="265" t="inlineStr">
        <is>
          <t>6.63-7-5</t>
        </is>
      </c>
      <c r="E380" s="265"/>
      <c r="F380" s="266" t="inlineStr">
        <is>
          <t>Разборка облицовки стен из керамических глазурованных плиток</t>
        </is>
      </c>
      <c r="G380" s="267" t="s">
        <v>223</v>
      </c>
      <c r="H380" s="267"/>
      <c r="I380" s="269">
        <v>0.32429999999999998</v>
      </c>
      <c r="J380" s="40">
        <f t="shared" si="104"/>
        <v>0.3243</v>
      </c>
      <c r="K380" s="41"/>
      <c r="L380" s="290">
        <v>32757.64</v>
      </c>
      <c r="M380" s="25"/>
      <c r="N380" s="290">
        <f t="shared" si="76"/>
        <v>32757.64</v>
      </c>
      <c r="O380" s="15">
        <f t="shared" si="68"/>
        <v>32757.64</v>
      </c>
      <c r="P380" s="368" t="inlineStr">
        <is>
          <t>Добавлено по текущей ВОР: 0,3243 100 м2; шифр 6.63-7-5. Работа — демонтаж облицовки цоколя; расценка монтажа 3.15-170-1 исключена Доп.82, применена норма разборки облицовки 6.63-7-5. Цена по ТСН-2001 Доп.82, индексы 217/82 (сентябрь 2025).</t>
        </is>
      </c>
      <c r="Q380" s="70" t="s">
        <v>336</v>
      </c>
      <c r="R380" s="70" t="inlineStr">
        <is>
          <t>ВОР 02-01-01_доб, строка 268; 23/085-И-ВР.АР, лист 2</t>
        </is>
      </c>
    </row>
    <row r="381" spans="1:18" ht="85">
      <c r="A381" s="22">
        <f t="shared" si="119"/>
        <v>309</v>
      </c>
      <c r="B381" s="24">
        <v>228</v>
      </c>
      <c r="C381" s="24"/>
      <c r="D381" s="265" t="s">
        <v>225</v>
      </c>
      <c r="E381" s="265"/>
      <c r="F381" s="266" t="s">
        <v>506</v>
      </c>
      <c r="G381" s="267" t="s">
        <v>223</v>
      </c>
      <c r="H381" s="267"/>
      <c r="I381" s="269">
        <v>14.558400000000001</v>
      </c>
      <c r="J381" s="40">
        <f t="shared" si="104"/>
        <v>14.5584</v>
      </c>
      <c r="K381" s="41"/>
      <c r="L381" s="290">
        <v>936018.09</v>
      </c>
      <c r="M381" s="25"/>
      <c r="N381" s="290">
        <f t="shared" si="76"/>
        <v>936018.09</v>
      </c>
      <c r="O381" s="15">
        <f t="shared" si="68"/>
        <v>936018.09</v>
      </c>
      <c r="P381" s="368" t="inlineStr">
        <is>
          <t>Добавлено по текущей ВОР: 14,5584 100 м2; шифр 6.61-26-2. Цена по ТСН-2001 Доп.82, индексы 217/82 (сентябрь 2025).</t>
        </is>
      </c>
      <c r="Q381" s="70" t="s">
        <v>336</v>
      </c>
      <c r="R381" s="70" t="inlineStr">
        <is>
          <t>ВОР 02-01-01_доб, строка 269; 23/085-И-ВР.АР, лист 2</t>
        </is>
      </c>
    </row>
    <row r="382" spans="1:18" ht="89.25">
      <c r="A382" s="22">
        <f t="shared" si="119"/>
        <v>310</v>
      </c>
      <c r="B382" s="24">
        <v>229</v>
      </c>
      <c r="C382" s="24"/>
      <c r="D382" s="265" t="s">
        <v>222</v>
      </c>
      <c r="E382" s="265"/>
      <c r="F382" s="266" t="s">
        <v>507</v>
      </c>
      <c r="G382" s="267" t="s">
        <v>223</v>
      </c>
      <c r="H382" s="267"/>
      <c r="I382" s="271">
        <v>0.91300000000000003</v>
      </c>
      <c r="J382" s="40">
        <f t="shared" si="104"/>
        <v>0.913</v>
      </c>
      <c r="K382" s="41"/>
      <c r="L382" s="290">
        <v>68742.52</v>
      </c>
      <c r="M382" s="25"/>
      <c r="N382" s="290">
        <f t="shared" si="76"/>
        <v>68742.52</v>
      </c>
      <c r="O382" s="15">
        <f t="shared" si="68"/>
        <v>68742.52</v>
      </c>
      <c r="P382" s="368" t="inlineStr">
        <is>
          <t>Добавлено по текущей ВОР: 0,913 100 м2; шифр 6.61-26-4. Цена по ТСН-2001 Доп.82, индексы 217/82 (сентябрь 2025).</t>
        </is>
      </c>
      <c r="Q382" s="70" t="s">
        <v>336</v>
      </c>
      <c r="R382" s="70" t="inlineStr">
        <is>
          <t>ВОР 02-01-01_доб, строка 270; 23/085-И-ВР.АР, лист 2</t>
        </is>
      </c>
    </row>
    <row r="383" spans="1:18" ht="85">
      <c r="A383" s="22">
        <f t="shared" si="119"/>
        <v>311</v>
      </c>
      <c r="B383" s="24">
        <v>230</v>
      </c>
      <c r="C383" s="24"/>
      <c r="D383" s="265" t="s">
        <v>224</v>
      </c>
      <c r="E383" s="265"/>
      <c r="F383" s="266" t="s">
        <v>508</v>
      </c>
      <c r="G383" s="267" t="s">
        <v>223</v>
      </c>
      <c r="H383" s="267"/>
      <c r="I383" s="269">
        <v>0.32519999999999999</v>
      </c>
      <c r="J383" s="40">
        <f t="shared" ref="J383:J384" si="120">H383+I383</f>
        <v>0.3252</v>
      </c>
      <c r="K383" s="41"/>
      <c r="L383" s="290">
        <v>24485.02</v>
      </c>
      <c r="M383" s="25"/>
      <c r="N383" s="290">
        <f t="shared" si="76"/>
        <v>24485.02</v>
      </c>
      <c r="O383" s="15">
        <f t="shared" si="68"/>
        <v>24485.02</v>
      </c>
      <c r="P383" s="368" t="inlineStr">
        <is>
          <t>Добавлено по текущей ВОР: 0,3252 100 м2; шифр 6.61-26-1. Цена по ТСН-2001 Доп.82, индексы 217/82 (сентябрь 2025).</t>
        </is>
      </c>
      <c r="Q383" s="70" t="s">
        <v>336</v>
      </c>
      <c r="R383" s="70" t="inlineStr">
        <is>
          <t>ВОР 02-01-01_доб, строка 271; 23/085-И-ВР.АР, лист 2</t>
        </is>
      </c>
    </row>
    <row r="384" spans="1:18" ht="89.25">
      <c r="A384" s="22">
        <f t="shared" si="119"/>
        <v>312</v>
      </c>
      <c r="B384" s="24">
        <v>231</v>
      </c>
      <c r="C384" s="24"/>
      <c r="D384" s="265" t="s">
        <v>224</v>
      </c>
      <c r="E384" s="265"/>
      <c r="F384" s="266" t="s">
        <v>509</v>
      </c>
      <c r="G384" s="267" t="s">
        <v>223</v>
      </c>
      <c r="H384" s="267"/>
      <c r="I384" s="271">
        <v>0.91800000000000004</v>
      </c>
      <c r="J384" s="40">
        <f t="shared" si="120"/>
        <v>0.918</v>
      </c>
      <c r="K384" s="41"/>
      <c r="L384" s="290">
        <v>69119.24</v>
      </c>
      <c r="M384" s="25"/>
      <c r="N384" s="290">
        <f t="shared" si="76"/>
        <v>69119.24</v>
      </c>
      <c r="O384" s="15">
        <f t="shared" si="68"/>
        <v>69119.24</v>
      </c>
      <c r="P384" s="368" t="inlineStr">
        <is>
          <t>Добавлено по текущей ВОР: 0,918 100 м2; шифр 6.61-26-1. Цена по ТСН-2001 Доп.82, индексы 217/82 (сентябрь 2025).</t>
        </is>
      </c>
      <c r="Q384" s="70" t="s">
        <v>336</v>
      </c>
      <c r="R384" s="70" t="inlineStr">
        <is>
          <t>ВОР 02-01-01_доб, строка 272; 23/085-И-ВР.АР, лист 2</t>
        </is>
      </c>
    </row>
    <row r="385" spans="1:18" ht="153">
      <c r="A385" s="22">
        <f t="shared" si="119"/>
        <v>313</v>
      </c>
      <c r="B385" s="24">
        <v>232</v>
      </c>
      <c r="C385" s="24"/>
      <c r="D385" s="265" t="inlineStr">
        <is>
          <t>6.58-2-2</t>
        </is>
      </c>
      <c r="E385" s="265"/>
      <c r="F385" s="266" t="inlineStr">
        <is>
          <t>Разборка покрытий кровли из листовой стали</t>
        </is>
      </c>
      <c r="G385" s="267" t="s">
        <v>228</v>
      </c>
      <c r="H385" s="267"/>
      <c r="I385" s="270">
        <v>0.28999999999999998</v>
      </c>
      <c r="J385" s="40">
        <f t="shared" ref="J385" si="121">H385+I385</f>
        <v>0.29</v>
      </c>
      <c r="K385" s="41"/>
      <c r="L385" s="290">
        <v>4034.75</v>
      </c>
      <c r="M385" s="25"/>
      <c r="N385" s="290">
        <f t="shared" si="76"/>
        <v>4034.75</v>
      </c>
      <c r="O385" s="15">
        <f t="shared" ref="O385" si="122">N385-K385</f>
        <v>4034.75</v>
      </c>
      <c r="P385" s="368" t="inlineStr">
        <is>
          <t>Добавлено по текущей ВОР: 0,29 100 м2 покрытия; шифр 6.58-2-2. Демонтаж покрытия кровли из оцинкованной стали (ВОР 39) — ремонтная норма разборки 6.58-2-2 вместо нормы медной кровли 3.12-7-2. Цена по ТСН-2001 Доп.82, индексы 217/82 (сентябрь 2025).</t>
        </is>
      </c>
      <c r="Q385" s="70" t="s">
        <v>336</v>
      </c>
      <c r="R385" s="70" t="inlineStr">
        <is>
          <t>ВОР 02-01-01_доб, строка 273; 23/085-И-ВР.АР, лист 2</t>
        </is>
      </c>
    </row>
    <row r="386" spans="1:18" ht="25.5" customHeight="1">
      <c r="A386" s="22"/>
      <c r="B386" s="309" t="s">
        <v>421</v>
      </c>
      <c r="C386" s="310"/>
      <c r="D386" s="310"/>
      <c r="E386" s="310"/>
      <c r="F386" s="310"/>
      <c r="G386" s="274"/>
      <c r="H386" s="274"/>
      <c r="I386" s="274"/>
      <c r="J386" s="40"/>
      <c r="K386" s="41"/>
      <c r="L386" s="290"/>
      <c r="M386" s="25"/>
      <c r="N386" s="290"/>
      <c r="O386" s="15"/>
      <c r="P386" s="43"/>
      <c r="Q386" s="70"/>
      <c r="R386" s="70"/>
    </row>
    <row r="387" spans="1:18">
      <c r="A387" s="22"/>
      <c r="B387" s="309" t="s">
        <v>405</v>
      </c>
      <c r="C387" s="310"/>
      <c r="D387" s="310"/>
      <c r="E387" s="310"/>
      <c r="F387" s="310"/>
      <c r="G387" s="274"/>
      <c r="H387" s="274"/>
      <c r="I387" s="274"/>
      <c r="J387" s="62"/>
      <c r="K387" s="41"/>
      <c r="L387" s="290"/>
      <c r="M387" s="25"/>
      <c r="N387" s="290"/>
      <c r="O387" s="15"/>
      <c r="P387" s="43"/>
      <c r="Q387" s="70"/>
      <c r="R387" s="70"/>
    </row>
    <row r="388" spans="1:18" ht="75">
      <c r="A388" s="22">
        <v>314</v>
      </c>
      <c r="B388" s="24">
        <v>233</v>
      </c>
      <c r="C388" s="24"/>
      <c r="D388" s="265" t="inlineStr">
        <is>
          <t>3.70-260-1</t>
        </is>
      </c>
      <c r="E388" s="265"/>
      <c r="F388" s="266" t="inlineStr">
        <is>
          <t>Установка рулонных штор, жалюзи на окна</t>
        </is>
      </c>
      <c r="G388" s="267" t="inlineStr">
        <is>
          <t>100 шт.</t>
        </is>
      </c>
      <c r="H388" s="267"/>
      <c r="I388" s="268">
        <v>0.02</v>
      </c>
      <c r="J388" s="62">
        <f t="shared" si="104"/>
        <v>0.02</v>
      </c>
      <c r="K388" s="41"/>
      <c r="L388" s="290">
        <v>664.13</v>
      </c>
      <c r="M388" s="25"/>
      <c r="N388" s="290">
        <f t="shared" si="76"/>
        <v>664.13</v>
      </c>
      <c r="O388" s="15">
        <f t="shared" ref="O388:O445" si="123">N388-K388</f>
        <v>664.13</v>
      </c>
      <c r="P388" s="368" t="inlineStr">
        <is>
          <t>Добавлено по текущей ВОР: 0,02 100 шт.; шифр 3.70-260-1. Противопожарные шторы EI30 на оконный блок холла 101 (ВОР 46), 2 шт: нормы на монтаж противопожарных штор в ТСН-2001 нет; по виду работ — установка рулонных штор на окна 3.70-260-1 вместо установки дверных блоков 3.9-74-1; коэффициенты п.2.2.6 Прил.2.2 к нормам ТСН-2001.3 применены (работы по технологии нового строительства, в ТСН-2001.6 нет). Цена по ТСН-2001 Доп.82, индексы 217/82 (сентябрь 2025).</t>
        </is>
      </c>
      <c r="Q388" s="70" t="s">
        <v>336</v>
      </c>
      <c r="R388" s="70" t="inlineStr">
        <is>
          <t>ВОР 02-01-01_доб, строка 276; 23/085-И-ВР.АР, лист 2</t>
        </is>
      </c>
    </row>
    <row r="389" spans="1:18" ht="75">
      <c r="A389" s="22">
        <f t="shared" ref="A389:A402" si="124">A388+1</f>
        <v>315</v>
      </c>
      <c r="B389" s="24">
        <v>234</v>
      </c>
      <c r="C389" s="24"/>
      <c r="D389" s="265" t="s">
        <v>540</v>
      </c>
      <c r="E389" s="265"/>
      <c r="F389" s="266" t="s">
        <v>258</v>
      </c>
      <c r="G389" s="267" t="s">
        <v>425</v>
      </c>
      <c r="H389" s="267"/>
      <c r="I389" s="24">
        <v>2</v>
      </c>
      <c r="J389" s="62">
        <f t="shared" ref="J389" si="125">H389+I389</f>
        <v>2</v>
      </c>
      <c r="K389" s="41"/>
      <c r="L389" s="290">
        <v>136294.52</v>
      </c>
      <c r="M389" s="25"/>
      <c r="N389" s="290">
        <f t="shared" si="76"/>
        <v>136294.52</v>
      </c>
      <c r="O389" s="15">
        <f t="shared" si="123"/>
        <v>136294.52</v>
      </c>
      <c r="P389" s="368" t="inlineStr">
        <is>
          <t>Добавлено по текущей ВОР: 2 шт.; шифр 27.90.11.318, п.37. Цена по конъюнктурному анализу исходной сметы (КА к ЛСР 02-01-01, п.37: ООО «ППС» (ИНН 7724413969), прайс-лист от 15.09.2025, стр.80-83); 80173,2 руб./шт с НДС (НДС 20 % на дату прайса, ЗСР 2 %): 80 173,20 ÷ 1,20 × 1,02 = 68 147,22; база 68 147,22 ÷ 10,18 = 6 694,23; текущая 6 694,23 × 10,18 = 68 147,26 руб.</t>
        </is>
      </c>
      <c r="Q389" s="43"/>
      <c r="R389" s="368" t="inlineStr">
        <is>
          <t>ВОР 02-01-01_доб, строка 277; 23/085-И-ВР.АР, лист 1–8</t>
        </is>
      </c>
    </row>
    <row r="390" spans="1:18" ht="75">
      <c r="A390" s="22">
        <f t="shared" si="124"/>
        <v>316</v>
      </c>
      <c r="B390" s="24">
        <v>235</v>
      </c>
      <c r="C390" s="24"/>
      <c r="D390" s="265" t="s">
        <v>294</v>
      </c>
      <c r="E390" s="265"/>
      <c r="F390" s="266" t="s">
        <v>295</v>
      </c>
      <c r="G390" s="267" t="s">
        <v>235</v>
      </c>
      <c r="H390" s="267"/>
      <c r="I390" s="24">
        <v>2</v>
      </c>
      <c r="J390" s="40">
        <f t="shared" si="104"/>
        <v>2</v>
      </c>
      <c r="K390" s="41"/>
      <c r="L390" s="290">
        <v>19084.82</v>
      </c>
      <c r="M390" s="25"/>
      <c r="N390" s="290">
        <f t="shared" si="76"/>
        <v>19084.82</v>
      </c>
      <c r="O390" s="15">
        <f t="shared" si="123"/>
        <v>19084.82</v>
      </c>
      <c r="P390" s="368" t="inlineStr">
        <is>
          <t>Добавлено по текущей ВОР: 2 1 решетка; шифр 3.20-9-3. Цена по ТСН-2001 Доп.82, индексы 217/82 (сентябрь 2025).</t>
        </is>
      </c>
      <c r="Q390" s="70" t="s">
        <v>336</v>
      </c>
      <c r="R390" s="70" t="inlineStr">
        <is>
          <t>ВОР 02-01-01_доб, строка 278; 23/085-И-ВР.АР, лист 2</t>
        </is>
      </c>
    </row>
    <row r="391" spans="1:18" ht="95">
      <c r="A391" s="22">
        <f t="shared" si="124"/>
        <v>317</v>
      </c>
      <c r="B391" s="24">
        <v>236</v>
      </c>
      <c r="C391" s="24"/>
      <c r="D391" s="265" t="inlineStr">
        <is>
          <t>3.15-170-2</t>
        </is>
      </c>
      <c r="E391" s="265"/>
      <c r="F391" s="266" t="inlineStr">
        <is>
          <t>Облицовка наружных поверхностей керамическими плитами на растворе из сухих смесей</t>
        </is>
      </c>
      <c r="G391" s="267" t="s">
        <v>296</v>
      </c>
      <c r="H391" s="267"/>
      <c r="I391" s="269">
        <v>0.32429999999999998</v>
      </c>
      <c r="J391" s="40">
        <f t="shared" si="104"/>
        <v>0.3243</v>
      </c>
      <c r="K391" s="41"/>
      <c r="L391" s="290">
        <v>156931.84</v>
      </c>
      <c r="M391" s="25"/>
      <c r="N391" s="290">
        <f t="shared" si="76"/>
        <v>156931.84</v>
      </c>
      <c r="O391" s="15">
        <f t="shared" si="123"/>
        <v>156931.84</v>
      </c>
      <c r="P391" s="368" t="inlineStr">
        <is>
          <t>Добавлено по текущей ВОР: 0,3243 100 м2 поверхности облицовки; шифр 3.15-170-2. Облицовка цоколя керамогранитной плиткой на клею по ПД (АР1 л.8, ГЧ: «гранитной плиткой на клею», цвет RAL 8014; при разночтениях с ВОР принимается ПД — письмо заказчика от 18.09.2026) — норма 3.15-170-2 вместо 3.15-1-5 (гранитные плиты 40 мм на растворе); плитка ТСН 1.1-1-3227 600×600×10 коричневая, клей, грунтовка и затирка — по расходу нормы. Цена по ТСН-2001 Доп.82, индексы 217/82 (сентябрь 2025).</t>
        </is>
      </c>
      <c r="Q391" s="70" t="s">
        <v>336</v>
      </c>
      <c r="R391" s="70" t="inlineStr">
        <is>
          <t>ВОР 02-01-01_доб, строка 279; 23/085-И-ВР.АР, лист 2</t>
        </is>
      </c>
    </row>
    <row r="392" spans="1:18" ht="102">
      <c r="A392" s="22">
        <f t="shared" si="124"/>
        <v>318</v>
      </c>
      <c r="B392" s="24">
        <v>237</v>
      </c>
      <c r="C392" s="24"/>
      <c r="D392" s="265" t="inlineStr">
        <is>
          <t>3.15-165-3</t>
        </is>
      </c>
      <c r="E392" s="265"/>
      <c r="F392" s="266" t="s">
        <v>456</v>
      </c>
      <c r="G392" s="267" t="s">
        <v>223</v>
      </c>
      <c r="H392" s="267"/>
      <c r="I392" s="269">
        <v>14.558400000000001</v>
      </c>
      <c r="J392" s="40">
        <f t="shared" ref="J392" si="126">H392+I392</f>
        <v>14.5584</v>
      </c>
      <c r="K392" s="41"/>
      <c r="L392" s="290">
        <v>47717.25</v>
      </c>
      <c r="M392" s="25"/>
      <c r="N392" s="290">
        <f t="shared" si="76"/>
        <v>47717.25</v>
      </c>
      <c r="O392" s="15">
        <f t="shared" si="123"/>
        <v>47717.25</v>
      </c>
      <c r="P392" s="368" t="inlineStr">
        <is>
          <t>Добавлено по текущей ВОР: 14,5584 100 м2; шифр 3.15-165-3. Расценка 3.15-165-1 исключена Доп.82; применена 3.15-165-3 той же таблицы. Грунтовка — по норме 0,0143 т на 100 м² (в исходной смете 10,3 кг — расход исключённой расценки). Добавлена строка материала: открытый ресурс 2313332000 «Грунтовка глубокого проникновения» нормы 3.15-165-3 — 14,3 кг/100 м²; в смете не оценён; ТСН 1.1-1-3108 «Грунтовка акрилатная, водно-дисперсионная, с высокой проникающей способностью, для всех видов впитывающих оснований» (готовая к применению, как в полах этой сметы; 1.1-1-2841 — концентрат) по расходу нормы. Цена по ТСН-2001 Доп.82, индексы 217/82 (сентябрь 2025).</t>
        </is>
      </c>
      <c r="Q392" s="70" t="s">
        <v>336</v>
      </c>
      <c r="R392" s="70" t="inlineStr">
        <is>
          <t>ВОР 02-01-01_доб, строка 280; 23/085-И-ВР.АР, лист 4</t>
        </is>
      </c>
    </row>
    <row r="393" spans="1:18" ht="115">
      <c r="A393" s="22">
        <f t="shared" si="124"/>
        <v>319</v>
      </c>
      <c r="B393" s="24">
        <v>238</v>
      </c>
      <c r="C393" s="24"/>
      <c r="D393" s="265" t="s">
        <v>552</v>
      </c>
      <c r="E393" s="265"/>
      <c r="F393" s="266" t="s">
        <v>510</v>
      </c>
      <c r="G393" s="267" t="s">
        <v>260</v>
      </c>
      <c r="H393" s="267"/>
      <c r="I393" s="269">
        <v>0</v>
      </c>
      <c r="J393" s="40">
        <f t="shared" si="104"/>
        <v>0</v>
      </c>
      <c r="K393" s="41"/>
      <c r="L393" s="290">
        <v>0</v>
      </c>
      <c r="M393" s="25"/>
      <c r="N393" s="290">
        <f t="shared" si="76"/>
        <v>0</v>
      </c>
      <c r="O393" s="15">
        <f t="shared" si="123"/>
        <v>0</v>
      </c>
      <c r="P393" s="368" t="inlineStr">
        <is>
          <t>Отдельно не учитывается: натягивание сетки входит в состав работ нормы 3.15-63-1 «Улучшенная штукатурка по сетке стен без устройства каркаса цементным раствором» (строка штукатурки фасада).</t>
        </is>
      </c>
      <c r="Q393" s="70" t="s">
        <v>336</v>
      </c>
      <c r="R393" s="70" t="inlineStr">
        <is>
          <t>ВОР 02-01-01_доб, строка 281; 23/085-И-ВР.АР, лист 4</t>
        </is>
      </c>
    </row>
    <row r="394" spans="1:18" ht="115">
      <c r="A394" s="22">
        <f t="shared" si="124"/>
        <v>320</v>
      </c>
      <c r="B394" s="24">
        <v>239</v>
      </c>
      <c r="C394" s="24"/>
      <c r="D394" s="265" t="inlineStr">
        <is>
          <t>3.15-63-1</t>
        </is>
      </c>
      <c r="E394" s="265"/>
      <c r="F394" s="266" t="inlineStr">
        <is>
          <t>Улучшенная штукатурка по сетке стен без устройства каркаса цементным раствором</t>
        </is>
      </c>
      <c r="G394" s="267" t="s">
        <v>260</v>
      </c>
      <c r="H394" s="267"/>
      <c r="I394" s="269">
        <v>14.558400000000001</v>
      </c>
      <c r="J394" s="40">
        <f t="shared" si="104"/>
        <v>14.5584</v>
      </c>
      <c r="K394" s="41"/>
      <c r="L394" s="290">
        <v>3512881.36</v>
      </c>
      <c r="M394" s="25"/>
      <c r="N394" s="290">
        <f t="shared" si="76"/>
        <v>3512881.36</v>
      </c>
      <c r="O394" s="15">
        <f t="shared" si="123"/>
        <v>3512881.36</v>
      </c>
      <c r="P394" s="368" t="inlineStr">
        <is>
          <t>Добавлено по текущей ВОР: 14,5584 100 м2 оштукатуриваемой поверхности; шифр 3.15-63-1. Штукатурка фасада цементно-песчаным раствором М150 по сетке (ВОР 184, АР1 л.8) — норма 3.15-63-1. Замена ресурса нормы: учтённая нормой стеклосетка 1.1-1-1710 (108 м² на 100 м²) исключена строкой с минусом (−1 572,3072 м²), вместо неё — стальная оцинкованная сетка 1.1-1-1657 в том же расходе (сетки 50×50×1,5 мм в ТСН-2001 нет — ближайший аналог, цена по КП — вопрос проектировщику); вода учтена нормой; раствор М150 и смесь — по норме («до 30 мм»). Цена по ТСН-2001 Доп.82, индексы 217/82 (сентябрь 2025).</t>
        </is>
      </c>
      <c r="Q394" s="70" t="s">
        <v>336</v>
      </c>
      <c r="R394" s="70" t="inlineStr">
        <is>
          <t>ВОР 02-01-01_доб, строка 282; 23/085-И-ВР.АР, лист 4</t>
        </is>
      </c>
    </row>
    <row r="395" spans="1:18" ht="105">
      <c r="A395" s="22">
        <f t="shared" si="124"/>
        <v>321</v>
      </c>
      <c r="B395" s="24">
        <v>240</v>
      </c>
      <c r="C395" s="24"/>
      <c r="D395" s="265" t="inlineStr">
        <is>
          <t>6.62-44-1</t>
        </is>
      </c>
      <c r="E395" s="265"/>
      <c r="F395" s="266" t="inlineStr">
        <is>
          <t>Окраска фасадов акриловой краской с подготовкой поверхности, расчисткой старой краски до 10% с земли и лесов</t>
        </is>
      </c>
      <c r="G395" s="267" t="s">
        <v>262</v>
      </c>
      <c r="H395" s="267"/>
      <c r="I395" s="269">
        <v>14.558400000000001</v>
      </c>
      <c r="J395" s="40">
        <f t="shared" si="104"/>
        <v>14.5584</v>
      </c>
      <c r="K395" s="41"/>
      <c r="L395" s="290">
        <v>856276.14</v>
      </c>
      <c r="M395" s="25"/>
      <c r="N395" s="290">
        <f t="shared" si="76"/>
        <v>856276.14</v>
      </c>
      <c r="O395" s="15">
        <f t="shared" si="123"/>
        <v>856276.14</v>
      </c>
      <c r="P395" s="368" t="inlineStr">
        <is>
          <t>Добавлено по текущей ВОР: 14,5584 100 м2 окрашиваемой поверхности; шифр 6.62-44-1. Окраска фасада акриловой краской — ремонтная норма 6.62-44-1 вместо перхлорвиниловой 3.15-83-1; коэффициенты п.2.2.6 Прил.2.2 к нормам ТСН-2001.3 не применяются, так как ремонтная норма ТСН-2001.6 есть. Шпатлёвка фасада (ВОР п.185) не учитывается: по АР1-ТЧ состав отделки наружных стен — штукатурка по оцинкованной сетке и окраска фасадными красками по предварительной грунтовке, шпатлевание проектом не предусмотрено. Цена по ТСН-2001 Доп.82, индексы 217/82 (сентябрь 2025).</t>
        </is>
      </c>
      <c r="Q395" s="70" t="s">
        <v>336</v>
      </c>
      <c r="R395" s="70" t="inlineStr">
        <is>
          <t>ВОР 02-01-01_доб, строка 283; 23/085-И-ВР.АР, лист 1–8</t>
        </is>
      </c>
    </row>
    <row r="396" spans="1:18" ht="115">
      <c r="A396" s="22">
        <f t="shared" si="124"/>
        <v>322</v>
      </c>
      <c r="B396" s="24">
        <v>241</v>
      </c>
      <c r="C396" s="24"/>
      <c r="D396" s="265" t="s">
        <v>552</v>
      </c>
      <c r="E396" s="265"/>
      <c r="F396" s="266" t="s">
        <v>510</v>
      </c>
      <c r="G396" s="267" t="s">
        <v>260</v>
      </c>
      <c r="H396" s="267"/>
      <c r="I396" s="269">
        <v>1.2382</v>
      </c>
      <c r="J396" s="40">
        <f t="shared" si="104"/>
        <v>1.2382</v>
      </c>
      <c r="K396" s="41"/>
      <c r="L396" s="290">
        <v>89927.13</v>
      </c>
      <c r="M396" s="25"/>
      <c r="N396" s="290">
        <f t="shared" ref="N396:N458" si="127">K396+L396+M396</f>
        <v>89927.13</v>
      </c>
      <c r="O396" s="15">
        <f t="shared" si="123"/>
        <v>89927.13</v>
      </c>
      <c r="P396" s="368" t="inlineStr">
        <is>
          <t>Добавлено по текущей ВОР: 1,2382 100 м2 оштукатуриваемой поверхности; шифр 3.15-59-2. Цена по ТСН-2001 Доп.82, индексы 217/82 (сентябрь 2025).</t>
        </is>
      </c>
      <c r="Q396" s="70" t="s">
        <v>336</v>
      </c>
      <c r="R396" s="70" t="inlineStr">
        <is>
          <t>ВОР 02-01-01_доб, строка 284; 23/085-И-ВР.АР, лист 4</t>
        </is>
      </c>
    </row>
    <row r="397" spans="1:18" ht="115">
      <c r="A397" s="22">
        <f t="shared" si="124"/>
        <v>323</v>
      </c>
      <c r="B397" s="24">
        <v>242</v>
      </c>
      <c r="C397" s="24"/>
      <c r="D397" s="265" t="s">
        <v>297</v>
      </c>
      <c r="E397" s="265"/>
      <c r="F397" s="266" t="s">
        <v>298</v>
      </c>
      <c r="G397" s="267" t="s">
        <v>260</v>
      </c>
      <c r="H397" s="267"/>
      <c r="I397" s="269">
        <v>1.2382</v>
      </c>
      <c r="J397" s="40">
        <f t="shared" ref="J397" si="128">H397+I397</f>
        <v>1.2382</v>
      </c>
      <c r="K397" s="41"/>
      <c r="L397" s="290">
        <v>1030732.99</v>
      </c>
      <c r="M397" s="25"/>
      <c r="N397" s="290">
        <f t="shared" si="127"/>
        <v>1030732.99</v>
      </c>
      <c r="O397" s="15">
        <f t="shared" si="123"/>
        <v>1030732.99</v>
      </c>
      <c r="P397" s="368" t="inlineStr">
        <is>
          <t>Добавлено по текущей ВОР: 1,2382 100 м2 оштукатуриваемой поверхности; шифр 3.15-41-6. Цена по ТСН-2001 Доп.82, индексы 217/82 (сентябрь 2025).</t>
        </is>
      </c>
      <c r="Q397" s="70" t="s">
        <v>336</v>
      </c>
      <c r="R397" s="70" t="inlineStr">
        <is>
          <t>ВОР 02-01-01_доб, строка 285; 23/085-И-ВР.АР, лист 4</t>
        </is>
      </c>
    </row>
    <row r="398" spans="1:18" ht="105">
      <c r="A398" s="22">
        <f t="shared" si="124"/>
        <v>324</v>
      </c>
      <c r="B398" s="24">
        <v>243</v>
      </c>
      <c r="C398" s="24"/>
      <c r="D398" s="265" t="inlineStr">
        <is>
          <t>6.62-44-1</t>
        </is>
      </c>
      <c r="E398" s="265"/>
      <c r="F398" s="266" t="inlineStr">
        <is>
          <t>Окраска фасадов акриловой краской с подготовкой поверхности, расчисткой старой краски до 10% с земли и лесов</t>
        </is>
      </c>
      <c r="G398" s="267" t="s">
        <v>262</v>
      </c>
      <c r="H398" s="267"/>
      <c r="I398" s="269">
        <v>1.2382</v>
      </c>
      <c r="J398" s="40">
        <f t="shared" si="104"/>
        <v>1.2382</v>
      </c>
      <c r="K398" s="41"/>
      <c r="L398" s="290">
        <v>72826.97</v>
      </c>
      <c r="M398" s="25"/>
      <c r="N398" s="290">
        <f t="shared" si="127"/>
        <v>72826.97</v>
      </c>
      <c r="O398" s="15">
        <f t="shared" si="123"/>
        <v>72826.97</v>
      </c>
      <c r="P398" s="368" t="inlineStr">
        <is>
          <t>Добавлено по текущей ВОР: 1,2382 100 м2 окрашиваемой поверхности; шифр 6.62-44-1. Окраска фасада акриловой краской — ремонтная норма 6.62-44-1 вместо перхлорвиниловой 3.15-83-1; коэффициенты п.2.2.6 Прил.2.2 к нормам ТСН-2001.3 не применяются, так как ремонтная норма ТСН-2001.6 есть. Цена по ТСН-2001 Доп.82, индексы 217/82 (сентябрь 2025).</t>
        </is>
      </c>
      <c r="Q398" s="70" t="s">
        <v>336</v>
      </c>
      <c r="R398" s="70" t="inlineStr">
        <is>
          <t>ВОР 02-01-01_доб, строка 286; 23/085-И-ВР.АР, лист 1–8</t>
        </is>
      </c>
    </row>
    <row r="399" spans="1:18" ht="105">
      <c r="A399" s="22">
        <f t="shared" si="124"/>
        <v>325</v>
      </c>
      <c r="B399" s="24">
        <v>244</v>
      </c>
      <c r="C399" s="24"/>
      <c r="D399" s="265" t="s">
        <v>552</v>
      </c>
      <c r="E399" s="265"/>
      <c r="F399" s="266" t="s">
        <v>510</v>
      </c>
      <c r="G399" s="267" t="s">
        <v>260</v>
      </c>
      <c r="H399" s="267"/>
      <c r="I399" s="271">
        <v>0.91800000000000004</v>
      </c>
      <c r="J399" s="40">
        <f t="shared" si="104"/>
        <v>0.918</v>
      </c>
      <c r="K399" s="41"/>
      <c r="L399" s="290">
        <v>66671.61</v>
      </c>
      <c r="M399" s="25"/>
      <c r="N399" s="290">
        <f t="shared" si="127"/>
        <v>66671.61</v>
      </c>
      <c r="O399" s="15">
        <f t="shared" si="123"/>
        <v>66671.61</v>
      </c>
      <c r="P399" s="368" t="inlineStr">
        <is>
          <t>Добавлено по текущей ВОР: 0,918 100 м2 оштукатуриваемой поверхности; шифр 3.15-59-2. Цена по ТСН-2001 Доп.82, индексы 217/82 (сентябрь 2025).</t>
        </is>
      </c>
      <c r="Q399" s="70" t="s">
        <v>336</v>
      </c>
      <c r="R399" s="70" t="inlineStr">
        <is>
          <t>ВОР 02-01-01_доб, строка 287; 23/085-И-ВР.АР, лист 4</t>
        </is>
      </c>
    </row>
    <row r="400" spans="1:18" ht="105">
      <c r="A400" s="22">
        <f t="shared" si="124"/>
        <v>326</v>
      </c>
      <c r="B400" s="24">
        <v>245</v>
      </c>
      <c r="C400" s="24"/>
      <c r="D400" s="265" t="inlineStr">
        <is>
          <t>3.15-57-1</t>
        </is>
      </c>
      <c r="E400" s="265"/>
      <c r="F400" s="266" t="inlineStr">
        <is>
          <t>Штукатурка поверхностей оконных и дверных откосов по бетону и камню плоских</t>
        </is>
      </c>
      <c r="G400" s="267" t="s">
        <v>260</v>
      </c>
      <c r="H400" s="267"/>
      <c r="I400" s="271">
        <v>0.91800000000000004</v>
      </c>
      <c r="J400" s="40">
        <f t="shared" si="104"/>
        <v>0.918</v>
      </c>
      <c r="K400" s="41"/>
      <c r="L400" s="290">
        <v>330971.58</v>
      </c>
      <c r="M400" s="25"/>
      <c r="N400" s="290">
        <f t="shared" si="127"/>
        <v>330971.58</v>
      </c>
      <c r="O400" s="15">
        <f t="shared" si="123"/>
        <v>330971.58</v>
      </c>
      <c r="P400" s="368" t="inlineStr">
        <is>
          <t>Добавлено по текущей ВОР: 0,918 100 м2 оштукатуриваемой поверхности; шифр 3.15-57-1. Штукатурка наружных откосов (ВОР 188) — норма 3.15-57-1 на откосы вместо 3.15-41-6 (карнизы, тяги); раствор М150 по проекту. Цена по ТСН-2001 Доп.82, индексы 217/82 (сентябрь 2025).</t>
        </is>
      </c>
      <c r="Q400" s="70" t="s">
        <v>336</v>
      </c>
      <c r="R400" s="70" t="inlineStr">
        <is>
          <t>ВОР 02-01-01_доб, строка 288; 23/085-И-ВР.АР, лист 4</t>
        </is>
      </c>
    </row>
    <row r="401" spans="1:18" ht="105">
      <c r="A401" s="22">
        <f t="shared" si="124"/>
        <v>327</v>
      </c>
      <c r="B401" s="24">
        <v>246</v>
      </c>
      <c r="C401" s="24"/>
      <c r="D401" s="265" t="inlineStr">
        <is>
          <t>6.62-44-1</t>
        </is>
      </c>
      <c r="E401" s="265"/>
      <c r="F401" s="266" t="inlineStr">
        <is>
          <t>Окраска фасадов акриловой краской с подготовкой поверхности, расчисткой старой краски до 10% с земли и лесов</t>
        </is>
      </c>
      <c r="G401" s="267" t="s">
        <v>262</v>
      </c>
      <c r="H401" s="267"/>
      <c r="I401" s="271">
        <v>0.91800000000000004</v>
      </c>
      <c r="J401" s="40">
        <f t="shared" ref="J401" si="129">H401+I401</f>
        <v>0.918</v>
      </c>
      <c r="K401" s="41"/>
      <c r="L401" s="290">
        <v>53994.41</v>
      </c>
      <c r="M401" s="25"/>
      <c r="N401" s="290">
        <f t="shared" si="127"/>
        <v>53994.41</v>
      </c>
      <c r="O401" s="15">
        <f t="shared" ref="O401" si="130">N401-K401</f>
        <v>53994.41</v>
      </c>
      <c r="P401" s="368" t="inlineStr">
        <is>
          <t>Добавлено по текущей ВОР: 0,918 100 м2 окрашиваемой поверхности; шифр 6.62-44-1. Окраска фасада акриловой краской — ремонтная норма 6.62-44-1 вместо перхлорвиниловой 3.15-83-1; коэффициенты п.2.2.6 Прил.2.2 к нормам ТСН-2001.3 не применяются, так как ремонтная норма ТСН-2001.6 есть. Цена по ТСН-2001 Доп.82, индексы 217/82 (сентябрь 2025).</t>
        </is>
      </c>
      <c r="Q401" s="70" t="s">
        <v>336</v>
      </c>
      <c r="R401" s="70" t="inlineStr">
        <is>
          <t>ВОР 02-01-01_доб, строка 289; 23/085-И-ВР.АР, лист 1–8</t>
        </is>
      </c>
    </row>
    <row r="402" spans="1:18" ht="89.25">
      <c r="A402" s="22">
        <f t="shared" si="124"/>
        <v>328</v>
      </c>
      <c r="B402" s="24">
        <v>247</v>
      </c>
      <c r="C402" s="24"/>
      <c r="D402" s="265" t="s">
        <v>406</v>
      </c>
      <c r="E402" s="265"/>
      <c r="F402" s="266" t="s">
        <v>371</v>
      </c>
      <c r="G402" s="267" t="s">
        <v>223</v>
      </c>
      <c r="H402" s="267"/>
      <c r="I402" s="270">
        <v>0.79</v>
      </c>
      <c r="J402" s="40">
        <f t="shared" ref="J402" si="131">H402+I402</f>
        <v>0.79</v>
      </c>
      <c r="K402" s="41"/>
      <c r="L402" s="290">
        <v>69208.09</v>
      </c>
      <c r="M402" s="25"/>
      <c r="N402" s="290">
        <f t="shared" si="127"/>
        <v>69208.09</v>
      </c>
      <c r="O402" s="15">
        <f t="shared" ref="O402" si="132">N402-K402</f>
        <v>69208.09</v>
      </c>
      <c r="P402" s="368" t="inlineStr">
        <is>
          <t>Добавлено по текущей ВОР: 0,79 100 м2; шифр 6.62-44-3. Цена по ТСН-2001 Доп.82, индексы 217/82 (сентябрь 2025).</t>
        </is>
      </c>
      <c r="Q402" s="70" t="s">
        <v>336</v>
      </c>
      <c r="R402" s="70" t="inlineStr">
        <is>
          <t>ВОР 02-01-01_доб, строка 290; 23/085-И-ВР.АР, лист 4</t>
        </is>
      </c>
    </row>
    <row r="403" spans="1:18" ht="25.5" customHeight="1">
      <c r="A403" s="22"/>
      <c r="B403" s="309" t="s">
        <v>407</v>
      </c>
      <c r="C403" s="310"/>
      <c r="D403" s="310"/>
      <c r="E403" s="310"/>
      <c r="F403" s="310"/>
      <c r="G403" s="274"/>
      <c r="H403" s="274"/>
      <c r="I403" s="274"/>
      <c r="J403" s="40"/>
      <c r="K403" s="41"/>
      <c r="L403" s="291"/>
      <c r="M403" s="25"/>
      <c r="N403" s="290"/>
      <c r="O403" s="15"/>
      <c r="P403" s="43"/>
      <c r="Q403" s="70"/>
      <c r="R403" s="70"/>
    </row>
    <row r="404" spans="1:18" ht="153">
      <c r="A404" s="22">
        <v>329</v>
      </c>
      <c r="B404" s="24">
        <v>248</v>
      </c>
      <c r="C404" s="24"/>
      <c r="D404" s="265" t="inlineStr">
        <is>
          <t>3.12-14-1</t>
        </is>
      </c>
      <c r="E404" s="265"/>
      <c r="F404" s="266" t="inlineStr">
        <is>
          <t>Устройство мелких покрытий (брандмауэры, парапеты, свесы и т.п.) из листовой оцинкованной стали</t>
        </is>
      </c>
      <c r="G404" s="267" t="s">
        <v>228</v>
      </c>
      <c r="H404" s="267"/>
      <c r="I404" s="270">
        <v>0.28999999999999998</v>
      </c>
      <c r="J404" s="40">
        <f t="shared" si="104"/>
        <v>0.29</v>
      </c>
      <c r="K404" s="41"/>
      <c r="L404" s="290">
        <v>63300.95</v>
      </c>
      <c r="M404" s="25"/>
      <c r="N404" s="290">
        <f t="shared" si="127"/>
        <v>63300.95</v>
      </c>
      <c r="O404" s="15">
        <f t="shared" si="123"/>
        <v>63300.95</v>
      </c>
      <c r="P404" s="368" t="inlineStr">
        <is>
          <t>Добавлено по текущей ВОР: 0,29 100 м2 покрытия; шифр 3.12-14-1. Восстановление покрытия кровли из оцинкованной стали 0,5 мм фрагментами (ВОР 175) — норма 3.12-14-1 вместо медной кровли 3.12-7-2; сталь оцинкованная 1.1-1-1079. Цена по ТСН-2001 Доп.82, индексы 217/82 (сентябрь 2025).</t>
        </is>
      </c>
      <c r="Q404" s="70" t="s">
        <v>336</v>
      </c>
      <c r="R404" s="70" t="inlineStr">
        <is>
          <t>ВОР 02-01-01_доб, строка 292; 23/085-И-ВР.АР, лист 2</t>
        </is>
      </c>
    </row>
    <row r="405" spans="1:18" ht="105">
      <c r="A405" s="22">
        <f t="shared" ref="A405:A406" si="133">A404+1</f>
        <v>330</v>
      </c>
      <c r="B405" s="24">
        <v>249</v>
      </c>
      <c r="C405" s="24"/>
      <c r="D405" s="265" t="s">
        <v>299</v>
      </c>
      <c r="E405" s="265"/>
      <c r="F405" s="266" t="s">
        <v>457</v>
      </c>
      <c r="G405" s="267" t="s">
        <v>280</v>
      </c>
      <c r="H405" s="267"/>
      <c r="I405" s="270">
        <v>0.28999999999999998</v>
      </c>
      <c r="J405" s="40">
        <f t="shared" ref="J405" si="134">H405+I405</f>
        <v>0.29</v>
      </c>
      <c r="K405" s="41"/>
      <c r="L405" s="290">
        <v>5459.24</v>
      </c>
      <c r="M405" s="25"/>
      <c r="N405" s="290">
        <f t="shared" si="127"/>
        <v>5459.24</v>
      </c>
      <c r="O405" s="15">
        <f t="shared" ref="O405" si="135">N405-K405</f>
        <v>5459.24</v>
      </c>
      <c r="P405" s="368" t="inlineStr">
        <is>
          <t>Добавлено по текущей ВОР: 0,29 100 м2 изолируемой поверхности; шифр 3.12-19-3. Цена по ТСН-2001 Доп.82, индексы 217/82 (сентябрь 2025).</t>
        </is>
      </c>
      <c r="Q405" s="70" t="s">
        <v>336</v>
      </c>
      <c r="R405" s="70" t="inlineStr">
        <is>
          <t>ВОР 02-01-01_доб, строка 293; 23/085-И-ВР.АР, лист 8</t>
        </is>
      </c>
    </row>
    <row r="406" spans="1:18" ht="95">
      <c r="A406" s="22">
        <f t="shared" si="133"/>
        <v>331</v>
      </c>
      <c r="B406" s="24">
        <v>250</v>
      </c>
      <c r="C406" s="24"/>
      <c r="D406" s="265" t="s">
        <v>553</v>
      </c>
      <c r="E406" s="265"/>
      <c r="F406" s="266" t="s">
        <v>511</v>
      </c>
      <c r="G406" s="267" t="s">
        <v>541</v>
      </c>
      <c r="H406" s="267"/>
      <c r="I406" s="24">
        <v>30</v>
      </c>
      <c r="J406" s="40">
        <f t="shared" ref="J406" si="136">H406+I406</f>
        <v>30</v>
      </c>
      <c r="K406" s="41"/>
      <c r="L406" s="290">
        <v>345281.7</v>
      </c>
      <c r="M406" s="25"/>
      <c r="N406" s="290">
        <f t="shared" si="127"/>
        <v>345281.7</v>
      </c>
      <c r="O406" s="15">
        <f t="shared" ref="O406" si="137">N406-K406</f>
        <v>345281.7</v>
      </c>
      <c r="P406" s="368" t="inlineStr">
        <is>
          <t>Добавлено по текущей ВОР: 30 1 м2 поверхности зонта; шифр 3.20-20-1. Цена по ТСН-2001 Доп.82, индексы 217/82 (сентябрь 2025).</t>
        </is>
      </c>
      <c r="Q406" s="70" t="s">
        <v>336</v>
      </c>
      <c r="R406" s="70" t="inlineStr">
        <is>
          <t>ВОР 02-01-01_доб, строка 294; 23/085-И-ВР.АР, лист 8</t>
        </is>
      </c>
    </row>
    <row r="407" spans="1:18" ht="18.75" customHeight="1">
      <c r="A407" s="22"/>
      <c r="B407" s="309" t="s">
        <v>458</v>
      </c>
      <c r="C407" s="310"/>
      <c r="D407" s="310"/>
      <c r="E407" s="310"/>
      <c r="F407" s="310"/>
      <c r="G407" s="263"/>
      <c r="H407" s="263"/>
      <c r="I407" s="263"/>
      <c r="J407" s="40"/>
      <c r="K407" s="41"/>
      <c r="L407" s="290"/>
      <c r="M407" s="25"/>
      <c r="N407" s="290"/>
      <c r="O407" s="15"/>
      <c r="P407" s="43"/>
      <c r="Q407" s="70"/>
      <c r="R407" s="70"/>
    </row>
    <row r="408" spans="1:18" ht="21" customHeight="1">
      <c r="A408" s="22"/>
      <c r="B408" s="309" t="s">
        <v>300</v>
      </c>
      <c r="C408" s="310"/>
      <c r="D408" s="310"/>
      <c r="E408" s="310"/>
      <c r="F408" s="310"/>
      <c r="G408" s="274"/>
      <c r="H408" s="274"/>
      <c r="I408" s="274"/>
      <c r="J408" s="40"/>
      <c r="K408" s="41"/>
      <c r="L408" s="290"/>
      <c r="M408" s="25"/>
      <c r="N408" s="290"/>
      <c r="O408" s="15"/>
      <c r="P408" s="43"/>
      <c r="Q408" s="70"/>
      <c r="R408" s="70"/>
    </row>
    <row r="409" spans="1:18" ht="85">
      <c r="A409" s="22">
        <v>332</v>
      </c>
      <c r="B409" s="24">
        <v>251</v>
      </c>
      <c r="C409" s="24"/>
      <c r="D409" s="265" t="s">
        <v>305</v>
      </c>
      <c r="E409" s="265"/>
      <c r="F409" s="266" t="s">
        <v>306</v>
      </c>
      <c r="G409" s="267" t="s">
        <v>58</v>
      </c>
      <c r="H409" s="267"/>
      <c r="I409" s="271">
        <v>8.6999999999999994E-2</v>
      </c>
      <c r="J409" s="40">
        <f t="shared" si="104"/>
        <v>0.087</v>
      </c>
      <c r="K409" s="41"/>
      <c r="L409" s="290">
        <v>5911.94</v>
      </c>
      <c r="M409" s="25"/>
      <c r="N409" s="290">
        <f t="shared" si="127"/>
        <v>5911.94</v>
      </c>
      <c r="O409" s="15">
        <f t="shared" si="123"/>
        <v>5911.94</v>
      </c>
      <c r="P409" s="368" t="inlineStr">
        <is>
          <t>Добавлено по текущей ВОР: 0,087 1 т; шифр 6.56-35-1. Цена по ТСН-2001 Доп.82, индексы 217/82 (сентябрь 2025).</t>
        </is>
      </c>
      <c r="Q409" s="70" t="s">
        <v>336</v>
      </c>
      <c r="R409" s="70" t="inlineStr">
        <is>
          <t>ВОР 02-01-01_доб, строка 297; 23/085-И-КР.ВР, лист 1</t>
        </is>
      </c>
    </row>
    <row r="410" spans="1:18" ht="75">
      <c r="A410" s="22">
        <f t="shared" ref="A410" si="138">A409+1</f>
        <v>333</v>
      </c>
      <c r="B410" s="24">
        <v>252</v>
      </c>
      <c r="C410" s="24"/>
      <c r="D410" s="265" t="inlineStr">
        <is>
          <t>1.1-1-1104</t>
        </is>
      </c>
      <c r="E410" s="265"/>
      <c r="F410" s="266" t="inlineStr">
        <is>
          <t>Прокат листовой, из стали углеродистой обыкновенного качества, спокойной, толщина более 4 мм</t>
        </is>
      </c>
      <c r="G410" s="267" t="s">
        <v>244</v>
      </c>
      <c r="H410" s="267"/>
      <c r="I410" s="271">
        <v>1.0999999999999999E-2</v>
      </c>
      <c r="J410" s="40">
        <f t="shared" ref="J410" si="139">H410+I410</f>
        <v>0.011</v>
      </c>
      <c r="K410" s="41"/>
      <c r="L410" s="290">
        <v>726</v>
      </c>
      <c r="M410" s="25"/>
      <c r="N410" s="290">
        <f t="shared" si="127"/>
        <v>726</v>
      </c>
      <c r="O410" s="15">
        <f t="shared" ref="O410" si="140">N410-K410</f>
        <v>726</v>
      </c>
      <c r="P410" s="368" t="inlineStr">
        <is>
          <t>Добавлено по текущей ВОР: 0,011 т; шифр 1.1-1-1104. Материал 1.1-1-1102 исключён Доп.82; применён 1.1-1-1104, как в нормах Доп.82. Цена по ТСН-2001 Доп.82, индексы 217/82 (сентябрь 2025).</t>
        </is>
      </c>
      <c r="Q410" s="70" t="s">
        <v>336</v>
      </c>
      <c r="R410" s="70" t="inlineStr">
        <is>
          <t>ВОР 02-01-01_доб, строка 298; 23/085-И-КР.ВР, лист 1</t>
        </is>
      </c>
    </row>
    <row r="411" spans="1:18">
      <c r="A411" s="22">
        <v>334</v>
      </c>
      <c r="B411" s="24">
        <v>253</v>
      </c>
      <c r="C411" s="24"/>
      <c r="D411" s="265" t="inlineStr">
        <is>
          <t>1.1-1-1124</t>
        </is>
      </c>
      <c r="E411" s="265"/>
      <c r="F411" s="266" t="inlineStr">
        <is>
          <t>Уголок равнополочный из стали С255, для строительных стальных конструкций, ширина полки более 70 мм</t>
        </is>
      </c>
      <c r="G411" s="267" t="s">
        <v>244</v>
      </c>
      <c r="H411" s="267"/>
      <c r="I411" s="271">
        <v>6.0999999999999999E-2</v>
      </c>
      <c r="J411" s="40">
        <f t="shared" ref="J411" si="141">H411+I411</f>
        <v>0.061</v>
      </c>
      <c r="K411" s="41"/>
      <c r="L411" s="290">
        <v>4227.52</v>
      </c>
      <c r="M411" s="25"/>
      <c r="N411" s="290">
        <f t="shared" si="127"/>
        <v>4227.52</v>
      </c>
      <c r="O411" s="15">
        <f t="shared" ref="O411" si="142">N411-K411</f>
        <v>4227.52</v>
      </c>
      <c r="P411" s="368" t="inlineStr">
        <is>
          <t>Добавлено по текущей ВОР: 0,061 т; шифр 1.1-1-1124. Материал 1.1-1-1112 исключён Доп.82; применён 1.1-1-1124, как в нормах Доп.82. Цена по ТСН-2001 Доп.82, индексы 217/82 (сентябрь 2025).</t>
        </is>
      </c>
      <c r="Q411" s="70" t="s">
        <v>336</v>
      </c>
      <c r="R411" s="70" t="inlineStr">
        <is>
          <t>ВОР 02-01-01_доб, строка 299; 23/085-И-КР.ВР, лист 1</t>
        </is>
      </c>
    </row>
    <row r="412" spans="1:18">
      <c r="A412" s="22">
        <v>335</v>
      </c>
      <c r="B412" s="24">
        <v>254</v>
      </c>
      <c r="C412" s="24"/>
      <c r="D412" s="265" t="inlineStr">
        <is>
          <t>1.1-1-1123</t>
        </is>
      </c>
      <c r="E412" s="265"/>
      <c r="F412" s="266" t="inlineStr">
        <is>
          <t>Уголок равнополочный из стали С255, для строительных стальных конструкций, ширина полки от 35 до 70 мм</t>
        </is>
      </c>
      <c r="G412" s="267" t="s">
        <v>244</v>
      </c>
      <c r="H412" s="267"/>
      <c r="I412" s="271">
        <v>1.4999999999999999E-2</v>
      </c>
      <c r="J412" s="40">
        <f t="shared" si="104"/>
        <v>0.015</v>
      </c>
      <c r="K412" s="41"/>
      <c r="L412" s="290">
        <v>752.44</v>
      </c>
      <c r="M412" s="25"/>
      <c r="N412" s="290">
        <f t="shared" si="127"/>
        <v>752.44</v>
      </c>
      <c r="O412" s="15">
        <f t="shared" si="123"/>
        <v>752.44</v>
      </c>
      <c r="P412" s="368" t="inlineStr">
        <is>
          <t>Добавлено по текущей ВОР: 0,015 т; шифр 1.1-1-1123. Материал 1.1-1-1111 исключён Доп.82; применён 1.1-1-1123, как в нормах Доп.82. Цена по ТСН-2001 Доп.82, индексы 217/82 (сентябрь 2025).</t>
        </is>
      </c>
      <c r="Q412" s="70" t="s">
        <v>336</v>
      </c>
      <c r="R412" s="70" t="inlineStr">
        <is>
          <t>ВОР 02-01-01_доб, строка 300; 23/085-И-КР.ВР, лист 1</t>
        </is>
      </c>
    </row>
    <row r="413" spans="1:18" ht="75">
      <c r="A413" s="22">
        <f t="shared" ref="A413:A414" si="143">A412+1</f>
        <v>336</v>
      </c>
      <c r="B413" s="24">
        <v>255</v>
      </c>
      <c r="C413" s="24"/>
      <c r="D413" s="265" t="s">
        <v>164</v>
      </c>
      <c r="E413" s="265"/>
      <c r="F413" s="266" t="s">
        <v>251</v>
      </c>
      <c r="G413" s="267" t="s">
        <v>223</v>
      </c>
      <c r="H413" s="267"/>
      <c r="I413" s="271">
        <v>4.2000000000000003E-2</v>
      </c>
      <c r="J413" s="40">
        <f t="shared" si="104"/>
        <v>0.042</v>
      </c>
      <c r="K413" s="41"/>
      <c r="L413" s="290">
        <v>495.43</v>
      </c>
      <c r="M413" s="25"/>
      <c r="N413" s="290">
        <f t="shared" si="127"/>
        <v>495.43</v>
      </c>
      <c r="O413" s="15">
        <f t="shared" si="123"/>
        <v>495.43</v>
      </c>
      <c r="P413" s="368" t="inlineStr">
        <is>
          <t>Добавлено по текущей ВОР: 0,042 100 м2; шифр 3.13-9-2. Огрунтовка ГФ-021 в один слой по КР; двойной учёт «×2» снят. Цена по ТСН-2001 Доп.82, индексы 217/82 (сентябрь 2025).</t>
        </is>
      </c>
      <c r="Q413" s="70" t="s">
        <v>336</v>
      </c>
      <c r="R413" s="70" t="inlineStr">
        <is>
          <t>ВОР 02-01-01_доб, строка 301; 23/085-И-КР.ВР, лист 1</t>
        </is>
      </c>
    </row>
    <row r="414" spans="1:18" ht="85">
      <c r="A414" s="22">
        <f t="shared" si="143"/>
        <v>337</v>
      </c>
      <c r="B414" s="24">
        <v>256</v>
      </c>
      <c r="C414" s="24"/>
      <c r="D414" s="265" t="s">
        <v>252</v>
      </c>
      <c r="E414" s="265"/>
      <c r="F414" s="266" t="s">
        <v>473</v>
      </c>
      <c r="G414" s="267" t="s">
        <v>223</v>
      </c>
      <c r="H414" s="267"/>
      <c r="I414" s="271">
        <v>4.2000000000000003E-2</v>
      </c>
      <c r="J414" s="40">
        <f t="shared" si="104"/>
        <v>0.042</v>
      </c>
      <c r="K414" s="41"/>
      <c r="L414" s="290">
        <v>353.56</v>
      </c>
      <c r="M414" s="25"/>
      <c r="N414" s="290">
        <f t="shared" si="127"/>
        <v>353.56</v>
      </c>
      <c r="O414" s="15">
        <f t="shared" si="123"/>
        <v>353.56</v>
      </c>
      <c r="P414" s="368" t="inlineStr">
        <is>
          <t>Добавлено по текущей ВОР: 0,042 100 м2; шифр 3.13-11-8. Цена по ТСН-2001 Доп.82, индексы 217/82 (сентябрь 2025).</t>
        </is>
      </c>
      <c r="Q414" s="70" t="s">
        <v>336</v>
      </c>
      <c r="R414" s="70" t="inlineStr">
        <is>
          <t>ВОР 02-01-01_доб, строка 302; 23/085-И-КР.ВР, лист 1</t>
        </is>
      </c>
    </row>
    <row r="415" spans="1:18" ht="18" customHeight="1">
      <c r="A415" s="22"/>
      <c r="B415" s="309" t="s">
        <v>307</v>
      </c>
      <c r="C415" s="310"/>
      <c r="D415" s="310"/>
      <c r="E415" s="310"/>
      <c r="F415" s="310"/>
      <c r="G415" s="274"/>
      <c r="H415" s="274"/>
      <c r="I415" s="274"/>
      <c r="J415" s="40"/>
      <c r="K415" s="41"/>
      <c r="L415" s="291"/>
      <c r="M415" s="25"/>
      <c r="N415" s="290"/>
      <c r="O415" s="15"/>
      <c r="P415" s="43"/>
      <c r="Q415" s="70"/>
      <c r="R415" s="70"/>
    </row>
    <row r="416" spans="1:18" ht="85">
      <c r="A416" s="22">
        <v>338</v>
      </c>
      <c r="B416" s="24">
        <v>257</v>
      </c>
      <c r="C416" s="24"/>
      <c r="D416" s="265" t="s">
        <v>91</v>
      </c>
      <c r="E416" s="265"/>
      <c r="F416" s="266" t="s">
        <v>308</v>
      </c>
      <c r="G416" s="267" t="s">
        <v>309</v>
      </c>
      <c r="H416" s="267"/>
      <c r="I416" s="269">
        <v>9.4000000000000004E-3</v>
      </c>
      <c r="J416" s="40">
        <f t="shared" ref="J416" si="144">H416+I416</f>
        <v>0.0094</v>
      </c>
      <c r="K416" s="41"/>
      <c r="L416" s="290">
        <v>17036.47</v>
      </c>
      <c r="M416" s="25"/>
      <c r="N416" s="290">
        <f t="shared" si="127"/>
        <v>17036.47</v>
      </c>
      <c r="O416" s="15">
        <f t="shared" ref="O416" si="145">N416-K416</f>
        <v>17036.47</v>
      </c>
      <c r="P416" s="368" t="inlineStr">
        <is>
          <t>Добавлено по текущей ВОР: 0,0094 100 м3 кладки; шифр 6.53-22-4. Кирпич керамический полнотелый марки 100 (1.1-1-351) — по ведомости КР.ВР л.1–2 (КР-р-по …/100/2,0); расход по норме 6.53-22-4. Цена по ТСН-2001 Доп.82, индексы 217/82 (сентябрь 2025).</t>
        </is>
      </c>
      <c r="Q416" s="70" t="s">
        <v>336</v>
      </c>
      <c r="R416" s="70" t="inlineStr">
        <is>
          <t>ВОР 02-01-01_доб, строка 304; 23/085-И-КР.ВР, лист 1</t>
        </is>
      </c>
    </row>
    <row r="417" spans="1:18" ht="115">
      <c r="A417" s="22">
        <f>A416+1</f>
        <v>339</v>
      </c>
      <c r="B417" s="24">
        <v>258</v>
      </c>
      <c r="C417" s="24"/>
      <c r="D417" s="265" t="inlineStr">
        <is>
          <t>3.70-276-2</t>
        </is>
      </c>
      <c r="E417" s="265"/>
      <c r="F417" s="266" t="inlineStr">
        <is>
          <t>Улучшенная штукатурка по сетке потолков без устройства каркаса цементным раствором</t>
        </is>
      </c>
      <c r="G417" s="267" t="s">
        <v>260</v>
      </c>
      <c r="H417" s="267"/>
      <c r="I417" s="269">
        <v>2.6599999999999999E-2</v>
      </c>
      <c r="J417" s="40">
        <f t="shared" ref="J417" si="146">H417+I417</f>
        <v>0.0266</v>
      </c>
      <c r="K417" s="41"/>
      <c r="L417" s="290">
        <v>20726.86</v>
      </c>
      <c r="M417" s="25"/>
      <c r="N417" s="290">
        <f t="shared" si="127"/>
        <v>20726.86</v>
      </c>
      <c r="O417" s="15">
        <f t="shared" si="123"/>
        <v>20726.86</v>
      </c>
      <c r="P417" s="368" t="inlineStr">
        <is>
          <t>Добавлено по текущей ВОР: 0,0266 100 м2 оштукатуриваемой поверхности; шифр 3.70-276-2. Штукатурка по сетке цементным раствором М150 по КР — норма 3.70-276-2 вместо известковой 3.15-51-2; сетка и вода учтены нормой. Защитная штукатурка проёмов по сетке толщиной 40 мм (ответ проектировщика от 21.09.2026, п.13): к норме 3.70-276-2 (нормативная толщина 17 мм) — коэффициент Кн 2,3529 (отношение проектной толщины 40 мм к нормативной 17 мм) по Прил.4.11 п.4.11.4 ТСН-2001.3-70; раствор и смесь — по норме с тем же коэффициентом. Цена по ТСН-2001 Доп.82, индексы 217/82 (сентябрь 2025).</t>
        </is>
      </c>
      <c r="Q417" s="70" t="s">
        <v>336</v>
      </c>
      <c r="R417" s="70" t="inlineStr">
        <is>
          <t>ВОР 02-01-01_доб, строка 305; 23/085-И-КР.ВР, лист 1</t>
        </is>
      </c>
    </row>
    <row r="418" spans="1:18" ht="85">
      <c r="A418" s="22">
        <f t="shared" ref="A418:A420" si="147">A417+1</f>
        <v>340</v>
      </c>
      <c r="B418" s="24">
        <v>259</v>
      </c>
      <c r="C418" s="24"/>
      <c r="D418" s="265" t="s">
        <v>310</v>
      </c>
      <c r="E418" s="265"/>
      <c r="F418" s="266" t="s">
        <v>311</v>
      </c>
      <c r="G418" s="267" t="s">
        <v>223</v>
      </c>
      <c r="H418" s="267"/>
      <c r="I418" s="269">
        <v>0</v>
      </c>
      <c r="J418" s="40">
        <f t="shared" ref="J418" si="148">H418+I418</f>
        <v>0</v>
      </c>
      <c r="K418" s="41"/>
      <c r="L418" s="290">
        <v>0</v>
      </c>
      <c r="M418" s="25"/>
      <c r="N418" s="290">
        <f t="shared" si="127"/>
        <v>0</v>
      </c>
      <c r="O418" s="15">
        <f t="shared" ref="O418" si="149">N418-K418</f>
        <v>0</v>
      </c>
      <c r="P418" s="368" t="inlineStr">
        <is>
          <t>Исключено: по КР металл окрашивается эмалью ПФ-115 в 2 слоя по грунту ГФ-021, эта система учтена; эпоксидная эмаль ЭП-140 проектом не предусмотрена.</t>
        </is>
      </c>
      <c r="Q418" s="70" t="s">
        <v>336</v>
      </c>
      <c r="R418" s="70" t="inlineStr">
        <is>
          <t>ВОР 02-01-01_доб, строка 306; 23/085-И-КР.ВР, лист 1</t>
        </is>
      </c>
    </row>
    <row r="419" spans="1:18" ht="75">
      <c r="A419" s="22">
        <f t="shared" si="147"/>
        <v>341</v>
      </c>
      <c r="B419" s="24">
        <v>260</v>
      </c>
      <c r="C419" s="24"/>
      <c r="D419" s="265" t="s">
        <v>164</v>
      </c>
      <c r="E419" s="265"/>
      <c r="F419" s="266" t="s">
        <v>251</v>
      </c>
      <c r="G419" s="267" t="s">
        <v>223</v>
      </c>
      <c r="H419" s="267"/>
      <c r="I419" s="271">
        <v>1.0999999999999999E-2</v>
      </c>
      <c r="J419" s="40">
        <f t="shared" ref="J419" si="150">H419+I419</f>
        <v>0.011</v>
      </c>
      <c r="K419" s="41"/>
      <c r="L419" s="290">
        <v>129.75</v>
      </c>
      <c r="M419" s="25"/>
      <c r="N419" s="290">
        <f t="shared" si="127"/>
        <v>129.75</v>
      </c>
      <c r="O419" s="15">
        <f t="shared" ref="O419" si="151">N419-K419</f>
        <v>129.75</v>
      </c>
      <c r="P419" s="368" t="inlineStr">
        <is>
          <t>Добавлено по текущей ВОР: 0,011 100 м2; шифр 3.13-9-2. Цена по ТСН-2001 Доп.82, индексы 217/82 (сентябрь 2025).</t>
        </is>
      </c>
      <c r="Q419" s="70" t="s">
        <v>336</v>
      </c>
      <c r="R419" s="70" t="inlineStr">
        <is>
          <t>ВОР 02-01-01_доб, строка 307; 23/085-И-КР.ВР, лист 1</t>
        </is>
      </c>
    </row>
    <row r="420" spans="1:18" ht="85">
      <c r="A420" s="22">
        <f t="shared" si="147"/>
        <v>342</v>
      </c>
      <c r="B420" s="24">
        <v>261</v>
      </c>
      <c r="C420" s="24"/>
      <c r="D420" s="265" t="s">
        <v>252</v>
      </c>
      <c r="E420" s="265"/>
      <c r="F420" s="266" t="s">
        <v>473</v>
      </c>
      <c r="G420" s="267" t="s">
        <v>223</v>
      </c>
      <c r="H420" s="267"/>
      <c r="I420" s="271">
        <v>1.0999999999999999E-2</v>
      </c>
      <c r="J420" s="62">
        <f t="shared" ref="J420:J461" si="152">H420+I420</f>
        <v>0.011</v>
      </c>
      <c r="K420" s="41"/>
      <c r="L420" s="290">
        <v>92.44</v>
      </c>
      <c r="M420" s="25"/>
      <c r="N420" s="290">
        <f t="shared" si="127"/>
        <v>92.44</v>
      </c>
      <c r="O420" s="15">
        <f t="shared" si="123"/>
        <v>92.44</v>
      </c>
      <c r="P420" s="368" t="inlineStr">
        <is>
          <t>Добавлено по текущей ВОР: 0,011 100 м2; шифр 3.13-11-8. Цена по ТСН-2001 Доп.82, индексы 217/82 (сентябрь 2025).</t>
        </is>
      </c>
      <c r="Q420" s="70" t="s">
        <v>336</v>
      </c>
      <c r="R420" s="70" t="inlineStr">
        <is>
          <t>ВОР 02-01-01_доб, строка 308; 23/085-И-КР.ВР, лист 1</t>
        </is>
      </c>
    </row>
    <row r="421" spans="1:18" ht="21" customHeight="1">
      <c r="A421" s="22"/>
      <c r="B421" s="309" t="s">
        <v>301</v>
      </c>
      <c r="C421" s="310"/>
      <c r="D421" s="310"/>
      <c r="E421" s="310"/>
      <c r="F421" s="310"/>
      <c r="G421" s="274"/>
      <c r="H421" s="274"/>
      <c r="I421" s="274"/>
      <c r="J421" s="62"/>
      <c r="K421" s="41"/>
      <c r="L421" s="291"/>
      <c r="M421" s="25"/>
      <c r="N421" s="290"/>
      <c r="O421" s="15"/>
      <c r="P421" s="43"/>
      <c r="Q421" s="70"/>
      <c r="R421" s="70"/>
    </row>
    <row r="422" spans="1:18" ht="105">
      <c r="A422" s="22">
        <v>343</v>
      </c>
      <c r="B422" s="24">
        <v>262</v>
      </c>
      <c r="C422" s="24"/>
      <c r="D422" s="265" t="s">
        <v>312</v>
      </c>
      <c r="E422" s="265"/>
      <c r="F422" s="266" t="s">
        <v>512</v>
      </c>
      <c r="G422" s="267" t="s">
        <v>313</v>
      </c>
      <c r="H422" s="267"/>
      <c r="I422" s="271">
        <v>0.152</v>
      </c>
      <c r="J422" s="40">
        <f t="shared" ref="J422:J423" si="153">H422+I422</f>
        <v>0.152</v>
      </c>
      <c r="K422" s="41"/>
      <c r="L422" s="290">
        <v>40510.14</v>
      </c>
      <c r="M422" s="25"/>
      <c r="N422" s="290">
        <f t="shared" si="127"/>
        <v>40510.14</v>
      </c>
      <c r="O422" s="15">
        <f t="shared" ref="O422:O423" si="154">N422-K422</f>
        <v>40510.14</v>
      </c>
      <c r="P422" s="368" t="inlineStr">
        <is>
          <t>Добавлено по текущей ВОР: 0,152 1 т металлоконструкций перемычек; шифр 6.53-19-1. Цена по ТСН-2001 Доп.82, индексы 217/82 (сентябрь 2025).</t>
        </is>
      </c>
      <c r="Q422" s="70" t="s">
        <v>336</v>
      </c>
      <c r="R422" s="70" t="inlineStr">
        <is>
          <t>ВОР 02-01-01_доб, строка 310; 23/085-И-КР.ВР, лист 1–2</t>
        </is>
      </c>
    </row>
    <row r="423" spans="1:18" ht="75">
      <c r="A423" s="22">
        <f>A422+1</f>
        <v>344</v>
      </c>
      <c r="B423" s="24">
        <v>263</v>
      </c>
      <c r="C423" s="24"/>
      <c r="D423" s="265" t="s">
        <v>314</v>
      </c>
      <c r="E423" s="265"/>
      <c r="F423" s="266" t="s">
        <v>315</v>
      </c>
      <c r="G423" s="267" t="s">
        <v>244</v>
      </c>
      <c r="H423" s="267"/>
      <c r="I423" s="270">
        <v>0.13</v>
      </c>
      <c r="J423" s="40">
        <f t="shared" si="153"/>
        <v>0.13</v>
      </c>
      <c r="K423" s="41"/>
      <c r="L423" s="290">
        <v>10853.29</v>
      </c>
      <c r="M423" s="25"/>
      <c r="N423" s="290">
        <f t="shared" si="127"/>
        <v>10853.29</v>
      </c>
      <c r="O423" s="15">
        <f t="shared" si="154"/>
        <v>10853.29</v>
      </c>
      <c r="P423" s="368" t="inlineStr">
        <is>
          <t>Добавлено по текущей ВОР: 0,13 т; шифр 1.1-1-1143. Цена по ТСН-2001 Доп.82, индексы 217/82 (сентябрь 2025).</t>
        </is>
      </c>
      <c r="Q423" s="70" t="s">
        <v>336</v>
      </c>
      <c r="R423" s="70" t="inlineStr">
        <is>
          <t>ВОР 02-01-01_доб, строка 311; 23/085-И-КР.ВР, лист 1–2</t>
        </is>
      </c>
    </row>
    <row r="424" spans="1:18" ht="75">
      <c r="A424" s="22">
        <f t="shared" ref="A424:A429" si="155">A423+1</f>
        <v>345</v>
      </c>
      <c r="B424" s="24">
        <v>264</v>
      </c>
      <c r="C424" s="24"/>
      <c r="D424" s="265" t="inlineStr">
        <is>
          <t>1.1-1-1104</t>
        </is>
      </c>
      <c r="E424" s="265"/>
      <c r="F424" s="266" t="inlineStr">
        <is>
          <t>Прокат листовой, из стали углеродистой обыкновенного качества, спокойной, толщина более 4 мм</t>
        </is>
      </c>
      <c r="G424" s="267" t="s">
        <v>244</v>
      </c>
      <c r="H424" s="267"/>
      <c r="I424" s="271">
        <v>1.9E-2</v>
      </c>
      <c r="J424" s="40">
        <f t="shared" si="152"/>
        <v>1.9E-2</v>
      </c>
      <c r="K424" s="41"/>
      <c r="L424" s="290">
        <v>1253.99</v>
      </c>
      <c r="M424" s="25"/>
      <c r="N424" s="290">
        <f t="shared" si="127"/>
        <v>1253.99</v>
      </c>
      <c r="O424" s="15">
        <f t="shared" si="123"/>
        <v>1253.99</v>
      </c>
      <c r="P424" s="368" t="inlineStr">
        <is>
          <t>Добавлено по текущей ВОР: 0,019 т; шифр 1.1-1-1104. Материал 1.1-1-1102 исключён Доп.82; применён 1.1-1-1104, как в нормах Доп.82. Цена по ТСН-2001 Доп.82, индексы 217/82 (сентябрь 2025).</t>
        </is>
      </c>
      <c r="Q424" s="70" t="s">
        <v>336</v>
      </c>
      <c r="R424" s="70" t="inlineStr">
        <is>
          <t>ВОР 02-01-01_доб, строка 312; 23/085-И-КР.ВР, лист 1–2</t>
        </is>
      </c>
    </row>
    <row r="425" spans="1:18">
      <c r="A425" s="22">
        <f t="shared" si="155"/>
        <v>346</v>
      </c>
      <c r="B425" s="24">
        <v>265</v>
      </c>
      <c r="C425" s="24"/>
      <c r="D425" s="265" t="inlineStr">
        <is>
          <t>1.1-1-1124</t>
        </is>
      </c>
      <c r="E425" s="265"/>
      <c r="F425" s="266" t="inlineStr">
        <is>
          <t>Уголок равнополочный из стали С255, для строительных стальных конструкций, ширина полки более 70 мм</t>
        </is>
      </c>
      <c r="G425" s="267" t="s">
        <v>244</v>
      </c>
      <c r="H425" s="267"/>
      <c r="I425" s="271">
        <v>3.0000000000000001E-3</v>
      </c>
      <c r="J425" s="40">
        <f t="shared" ref="J425" si="156">H425+I425</f>
        <v>0.003</v>
      </c>
      <c r="K425" s="41"/>
      <c r="L425" s="290">
        <v>207.89</v>
      </c>
      <c r="M425" s="25"/>
      <c r="N425" s="290">
        <f t="shared" si="127"/>
        <v>207.89</v>
      </c>
      <c r="O425" s="15">
        <f t="shared" si="123"/>
        <v>207.89</v>
      </c>
      <c r="P425" s="368" t="inlineStr">
        <is>
          <t>Добавлено по текущей ВОР: 0,003 т; шифр 1.1-1-1124. Материал 1.1-1-1112 исключён Доп.82; применён 1.1-1-1124, как в нормах Доп.82. Цена по ТСН-2001 Доп.82, индексы 217/82 (сентябрь 2025).</t>
        </is>
      </c>
      <c r="Q425" s="70" t="s">
        <v>336</v>
      </c>
      <c r="R425" s="70" t="inlineStr">
        <is>
          <t>ВОР 02-01-01_доб, строка 313; 23/085-И-КР.ВР, лист 1–2</t>
        </is>
      </c>
    </row>
    <row r="426" spans="1:18" ht="75">
      <c r="A426" s="22">
        <f t="shared" si="155"/>
        <v>347</v>
      </c>
      <c r="B426" s="24">
        <v>266</v>
      </c>
      <c r="C426" s="24"/>
      <c r="D426" s="265" t="s">
        <v>164</v>
      </c>
      <c r="E426" s="265"/>
      <c r="F426" s="266" t="s">
        <v>251</v>
      </c>
      <c r="G426" s="267" t="s">
        <v>223</v>
      </c>
      <c r="H426" s="267"/>
      <c r="I426" s="271">
        <v>5.2999999999999999E-2</v>
      </c>
      <c r="J426" s="40">
        <f t="shared" si="152"/>
        <v>0.053</v>
      </c>
      <c r="K426" s="41"/>
      <c r="L426" s="290">
        <v>625.77</v>
      </c>
      <c r="M426" s="25"/>
      <c r="N426" s="290">
        <f t="shared" si="127"/>
        <v>625.77</v>
      </c>
      <c r="O426" s="15">
        <f t="shared" si="123"/>
        <v>625.77</v>
      </c>
      <c r="P426" s="368" t="inlineStr">
        <is>
          <t>Добавлено по текущей ВОР: 0,053 100 м2; шифр 3.13-9-2. Цена по ТСН-2001 Доп.82, индексы 217/82 (сентябрь 2025).</t>
        </is>
      </c>
      <c r="Q426" s="70" t="s">
        <v>336</v>
      </c>
      <c r="R426" s="70" t="inlineStr">
        <is>
          <t>ВОР 02-01-01_доб, строка 314; 23/085-И-КР.ВР, лист 1–2</t>
        </is>
      </c>
    </row>
    <row r="427" spans="1:18" ht="85">
      <c r="A427" s="22">
        <f t="shared" si="155"/>
        <v>348</v>
      </c>
      <c r="B427" s="24">
        <v>267</v>
      </c>
      <c r="C427" s="24"/>
      <c r="D427" s="265" t="s">
        <v>252</v>
      </c>
      <c r="E427" s="265"/>
      <c r="F427" s="266" t="s">
        <v>473</v>
      </c>
      <c r="G427" s="267" t="s">
        <v>223</v>
      </c>
      <c r="H427" s="267"/>
      <c r="I427" s="271">
        <v>5.2999999999999999E-2</v>
      </c>
      <c r="J427" s="40">
        <f t="shared" si="152"/>
        <v>0.053</v>
      </c>
      <c r="K427" s="41"/>
      <c r="L427" s="290">
        <v>445.3</v>
      </c>
      <c r="M427" s="25"/>
      <c r="N427" s="290">
        <f t="shared" si="127"/>
        <v>445.3</v>
      </c>
      <c r="O427" s="15">
        <f t="shared" si="123"/>
        <v>445.3</v>
      </c>
      <c r="P427" s="368" t="inlineStr">
        <is>
          <t>Добавлено по текущей ВОР: 0,053 100 м2; шифр 3.13-11-8. Цена по ТСН-2001 Доп.82, индексы 217/82 (сентябрь 2025).</t>
        </is>
      </c>
      <c r="Q427" s="70" t="s">
        <v>336</v>
      </c>
      <c r="R427" s="70" t="inlineStr">
        <is>
          <t>ВОР 02-01-01_доб, строка 315; 23/085-И-КР.ВР, лист 1–2</t>
        </is>
      </c>
    </row>
    <row r="428" spans="1:18" ht="85">
      <c r="A428" s="22">
        <f t="shared" si="155"/>
        <v>349</v>
      </c>
      <c r="B428" s="24">
        <v>268</v>
      </c>
      <c r="C428" s="24"/>
      <c r="D428" s="265" t="s">
        <v>316</v>
      </c>
      <c r="E428" s="265"/>
      <c r="F428" s="266" t="s">
        <v>317</v>
      </c>
      <c r="G428" s="267" t="s">
        <v>302</v>
      </c>
      <c r="H428" s="267"/>
      <c r="I428" s="271">
        <v>1.9E-2</v>
      </c>
      <c r="J428" s="40">
        <f t="shared" ref="J428" si="157">H428+I428</f>
        <v>1.9E-2</v>
      </c>
      <c r="K428" s="41"/>
      <c r="L428" s="290">
        <v>6680.14</v>
      </c>
      <c r="M428" s="25"/>
      <c r="N428" s="290">
        <f t="shared" si="127"/>
        <v>6680.14</v>
      </c>
      <c r="O428" s="15">
        <f t="shared" si="123"/>
        <v>6680.14</v>
      </c>
      <c r="P428" s="368" t="inlineStr">
        <is>
          <t>Добавлено по текущей ВОР: 0,019 100 м борозд; шифр 6.69-10-8. Цена по ТСН-2001 Доп.82, индексы 217/82 (сентябрь 2025).</t>
        </is>
      </c>
      <c r="Q428" s="70" t="s">
        <v>336</v>
      </c>
      <c r="R428" s="70" t="inlineStr">
        <is>
          <t>ВОР 02-01-01_доб, строка 316; 23/085-И-КР.ВР, лист 1–2</t>
        </is>
      </c>
    </row>
    <row r="429" spans="1:18" ht="85">
      <c r="A429" s="22">
        <f t="shared" si="155"/>
        <v>350</v>
      </c>
      <c r="B429" s="24">
        <v>269</v>
      </c>
      <c r="C429" s="24"/>
      <c r="D429" s="265" t="s">
        <v>91</v>
      </c>
      <c r="E429" s="265"/>
      <c r="F429" s="266" t="s">
        <v>308</v>
      </c>
      <c r="G429" s="267" t="s">
        <v>309</v>
      </c>
      <c r="H429" s="267"/>
      <c r="I429" s="269">
        <v>1.9E-3</v>
      </c>
      <c r="J429" s="40">
        <f t="shared" si="152"/>
        <v>1.9E-3</v>
      </c>
      <c r="K429" s="41"/>
      <c r="L429" s="290">
        <v>3560.35</v>
      </c>
      <c r="M429" s="25"/>
      <c r="N429" s="290">
        <f t="shared" si="127"/>
        <v>3560.35</v>
      </c>
      <c r="O429" s="15">
        <f t="shared" si="123"/>
        <v>3560.35</v>
      </c>
      <c r="P429" s="368" t="inlineStr">
        <is>
          <t>Добавлено по текущей ВОР: 0,0019 100 м3 кладки; шифр 6.53-22-4. Цена по ТСН-2001 Доп.82, индексы 217/82 (сентябрь 2025).</t>
        </is>
      </c>
      <c r="Q429" s="70" t="s">
        <v>336</v>
      </c>
      <c r="R429" s="70" t="inlineStr">
        <is>
          <t>ВОР 02-01-01_доб, строка 317; 23/085-И-КР.ВР, лист 1–2</t>
        </is>
      </c>
    </row>
    <row r="430" spans="1:18" ht="18.75" customHeight="1">
      <c r="A430" s="22"/>
      <c r="B430" s="309" t="s">
        <v>303</v>
      </c>
      <c r="C430" s="310"/>
      <c r="D430" s="310"/>
      <c r="E430" s="310"/>
      <c r="F430" s="310"/>
      <c r="G430" s="274"/>
      <c r="H430" s="274"/>
      <c r="I430" s="274"/>
      <c r="J430" s="40"/>
      <c r="K430" s="41"/>
      <c r="L430" s="291"/>
      <c r="M430" s="25"/>
      <c r="N430" s="290"/>
      <c r="O430" s="15"/>
      <c r="P430" s="43"/>
      <c r="Q430" s="70"/>
      <c r="R430" s="70"/>
    </row>
    <row r="431" spans="1:18" ht="105">
      <c r="A431" s="22">
        <v>351</v>
      </c>
      <c r="B431" s="24">
        <v>270</v>
      </c>
      <c r="C431" s="24"/>
      <c r="D431" s="265" t="inlineStr">
        <is>
          <t>3.70-276-2</t>
        </is>
      </c>
      <c r="E431" s="265"/>
      <c r="F431" s="266" t="inlineStr">
        <is>
          <t>Улучшенная штукатурка по сетке потолков без устройства каркаса цементным раствором</t>
        </is>
      </c>
      <c r="G431" s="267" t="s">
        <v>260</v>
      </c>
      <c r="H431" s="267"/>
      <c r="I431" s="271">
        <v>3.7999999999999999E-2</v>
      </c>
      <c r="J431" s="40">
        <f t="shared" ref="J431:J432" si="158">H431+I431</f>
        <v>0.038</v>
      </c>
      <c r="K431" s="41"/>
      <c r="L431" s="290">
        <v>29608.99</v>
      </c>
      <c r="M431" s="25"/>
      <c r="N431" s="290">
        <f t="shared" si="127"/>
        <v>29608.99</v>
      </c>
      <c r="O431" s="15">
        <f t="shared" ref="O431:O432" si="159">N431-K431</f>
        <v>29608.99</v>
      </c>
      <c r="P431" s="368" t="inlineStr">
        <is>
          <t>Добавлено по текущей ВОР: 0,038 100 м2 оштукатуриваемой поверхности; шифр 3.70-276-2. Штукатурка по сетке цементным раствором М150 по КР — норма 3.70-276-2 вместо известковой 3.15-51-2; сетка и вода учтены нормой. Защитная штукатурка проёмов по сетке толщиной 40 мм (ответ проектировщика от 21.09.2026, п.13): к норме 3.70-276-2 (нормативная толщина 17 мм) — коэффициент Кн 2,3529 (отношение проектной толщины 40 мм к нормативной 17 мм) по Прил.4.11 п.4.11.4 ТСН-2001.3-70; раствор и смесь — по норме с тем же коэффициентом. Цена по ТСН-2001 Доп.82, индексы 217/82 (сентябрь 2025).</t>
        </is>
      </c>
      <c r="Q431" s="70" t="s">
        <v>336</v>
      </c>
      <c r="R431" s="70" t="inlineStr">
        <is>
          <t>ВОР 02-01-01_доб, строка 319; 23/085-И-КР.ВР, лист 2</t>
        </is>
      </c>
    </row>
    <row r="432" spans="1:18" ht="85">
      <c r="A432" s="22">
        <f t="shared" ref="A432:A434" si="160">A431+1</f>
        <v>352</v>
      </c>
      <c r="B432" s="24">
        <v>271</v>
      </c>
      <c r="C432" s="24"/>
      <c r="D432" s="265" t="s">
        <v>310</v>
      </c>
      <c r="E432" s="265"/>
      <c r="F432" s="266" t="s">
        <v>311</v>
      </c>
      <c r="G432" s="267" t="s">
        <v>223</v>
      </c>
      <c r="H432" s="267"/>
      <c r="I432" s="271">
        <v>0</v>
      </c>
      <c r="J432" s="40">
        <f t="shared" si="158"/>
        <v>0</v>
      </c>
      <c r="K432" s="41"/>
      <c r="L432" s="290">
        <v>0</v>
      </c>
      <c r="M432" s="25"/>
      <c r="N432" s="290">
        <f t="shared" si="127"/>
        <v>0</v>
      </c>
      <c r="O432" s="15">
        <f t="shared" si="159"/>
        <v>0</v>
      </c>
      <c r="P432" s="368" t="inlineStr">
        <is>
          <t>Исключено: по КР металл окрашивается эмалью ПФ-115 в 2 слоя по грунту ГФ-021, эта система учтена; эпоксидная эмаль ЭП-140 проектом не предусмотрена.</t>
        </is>
      </c>
      <c r="Q432" s="70" t="s">
        <v>336</v>
      </c>
      <c r="R432" s="70" t="inlineStr">
        <is>
          <t>ВОР 02-01-01_доб, строка 320; 23/085-И-КР.ВР, лист 2</t>
        </is>
      </c>
    </row>
    <row r="433" spans="1:18" ht="75">
      <c r="A433" s="22">
        <f t="shared" si="160"/>
        <v>353</v>
      </c>
      <c r="B433" s="24">
        <v>272</v>
      </c>
      <c r="C433" s="24"/>
      <c r="D433" s="265" t="s">
        <v>164</v>
      </c>
      <c r="E433" s="265"/>
      <c r="F433" s="266" t="s">
        <v>251</v>
      </c>
      <c r="G433" s="267" t="s">
        <v>223</v>
      </c>
      <c r="H433" s="267"/>
      <c r="I433" s="271">
        <v>4.8000000000000001E-2</v>
      </c>
      <c r="J433" s="40">
        <f t="shared" ref="J433" si="161">H433+I433</f>
        <v>0.048</v>
      </c>
      <c r="K433" s="41"/>
      <c r="L433" s="290">
        <v>566.39</v>
      </c>
      <c r="M433" s="25"/>
      <c r="N433" s="290">
        <f t="shared" si="127"/>
        <v>566.39</v>
      </c>
      <c r="O433" s="15">
        <f t="shared" ref="O433" si="162">N433-K433</f>
        <v>566.39</v>
      </c>
      <c r="P433" s="368" t="inlineStr">
        <is>
          <t>Добавлено по текущей ВОР: 0,048 100 м2; шифр 3.13-9-2. Цена по ТСН-2001 Доп.82, индексы 217/82 (сентябрь 2025).</t>
        </is>
      </c>
      <c r="Q433" s="70" t="s">
        <v>336</v>
      </c>
      <c r="R433" s="70" t="inlineStr">
        <is>
          <t>ВОР 02-01-01_доб, строка 321; 23/085-И-КР.ВР, лист 2</t>
        </is>
      </c>
    </row>
    <row r="434" spans="1:18" ht="85">
      <c r="A434" s="22">
        <f t="shared" si="160"/>
        <v>354</v>
      </c>
      <c r="B434" s="24">
        <v>273</v>
      </c>
      <c r="C434" s="24"/>
      <c r="D434" s="265" t="s">
        <v>252</v>
      </c>
      <c r="E434" s="265"/>
      <c r="F434" s="266" t="s">
        <v>473</v>
      </c>
      <c r="G434" s="267" t="s">
        <v>223</v>
      </c>
      <c r="H434" s="267"/>
      <c r="I434" s="271">
        <v>4.8000000000000001E-2</v>
      </c>
      <c r="J434" s="40">
        <f t="shared" si="152"/>
        <v>0.048</v>
      </c>
      <c r="K434" s="41"/>
      <c r="L434" s="290">
        <v>403.74</v>
      </c>
      <c r="M434" s="25"/>
      <c r="N434" s="290">
        <f t="shared" si="127"/>
        <v>403.74</v>
      </c>
      <c r="O434" s="15">
        <f t="shared" si="123"/>
        <v>403.74</v>
      </c>
      <c r="P434" s="368" t="inlineStr">
        <is>
          <t>Добавлено по текущей ВОР: 0,048 100 м2; шифр 3.13-11-8. Цена по ТСН-2001 Доп.82, индексы 217/82 (сентябрь 2025).</t>
        </is>
      </c>
      <c r="Q434" s="70" t="s">
        <v>336</v>
      </c>
      <c r="R434" s="70" t="inlineStr">
        <is>
          <t>ВОР 02-01-01_доб, строка 322; 23/085-И-КР.ВР, лист 2</t>
        </is>
      </c>
    </row>
    <row r="435" spans="1:18" ht="24.75" customHeight="1">
      <c r="A435" s="22"/>
      <c r="B435" s="309" t="s">
        <v>304</v>
      </c>
      <c r="C435" s="310"/>
      <c r="D435" s="310"/>
      <c r="E435" s="310"/>
      <c r="F435" s="310"/>
      <c r="G435" s="274"/>
      <c r="H435" s="274"/>
      <c r="I435" s="274"/>
      <c r="J435" s="40"/>
      <c r="K435" s="41"/>
      <c r="L435" s="291"/>
      <c r="M435" s="25"/>
      <c r="N435" s="290"/>
      <c r="O435" s="15"/>
      <c r="P435" s="43"/>
      <c r="Q435" s="70"/>
      <c r="R435" s="70"/>
    </row>
    <row r="436" spans="1:18" ht="105">
      <c r="A436" s="22">
        <v>355</v>
      </c>
      <c r="B436" s="24">
        <v>274</v>
      </c>
      <c r="C436" s="24"/>
      <c r="D436" s="265" t="inlineStr">
        <is>
          <t>3.70-276-2</t>
        </is>
      </c>
      <c r="E436" s="265"/>
      <c r="F436" s="266" t="inlineStr">
        <is>
          <t>Улучшенная штукатурка по сетке потолков без устройства каркаса цементным раствором</t>
        </is>
      </c>
      <c r="G436" s="267" t="s">
        <v>260</v>
      </c>
      <c r="H436" s="267"/>
      <c r="I436" s="271">
        <v>8.4000000000000005E-2</v>
      </c>
      <c r="J436" s="40">
        <f t="shared" si="152"/>
        <v>0.084</v>
      </c>
      <c r="K436" s="41"/>
      <c r="L436" s="290">
        <v>65451.89</v>
      </c>
      <c r="M436" s="25"/>
      <c r="N436" s="290">
        <f t="shared" si="127"/>
        <v>65451.89</v>
      </c>
      <c r="O436" s="15">
        <f t="shared" si="123"/>
        <v>65451.89</v>
      </c>
      <c r="P436" s="368" t="inlineStr">
        <is>
          <t>Добавлено по текущей ВОР: 0,084 100 м2 оштукатуриваемой поверхности; шифр 3.70-276-2. Штукатурка по сетке цементным раствором М150 по КР — норма 3.70-276-2 вместо известковой 3.15-51-2; сетка и вода учтены нормой. Защитная штукатурка проёмов по сетке толщиной 40 мм (ответ проектировщика от 21.09.2026, п.13): к норме 3.70-276-2 (нормативная толщина 17 мм) — коэффициент Кн 2,3529 (отношение проектной толщины 40 мм к нормативной 17 мм) по Прил.4.11 п.4.11.4 ТСН-2001.3-70; раствор и смесь — по норме с тем же коэффициентом. Цена по ТСН-2001 Доп.82, индексы 217/82 (сентябрь 2025).</t>
        </is>
      </c>
      <c r="Q436" s="70" t="s">
        <v>336</v>
      </c>
      <c r="R436" s="70" t="inlineStr">
        <is>
          <t>ВОР 02-01-01_доб, строка 324; 23/085-И-КР.ВР, лист 2</t>
        </is>
      </c>
    </row>
    <row r="437" spans="1:18" ht="85">
      <c r="A437" s="22">
        <f t="shared" ref="A437:A439" si="163">A436+1</f>
        <v>356</v>
      </c>
      <c r="B437" s="24">
        <v>275</v>
      </c>
      <c r="C437" s="24"/>
      <c r="D437" s="265" t="s">
        <v>310</v>
      </c>
      <c r="E437" s="265"/>
      <c r="F437" s="266" t="s">
        <v>311</v>
      </c>
      <c r="G437" s="267" t="s">
        <v>223</v>
      </c>
      <c r="H437" s="267"/>
      <c r="I437" s="270">
        <v>0</v>
      </c>
      <c r="J437" s="40">
        <f t="shared" si="152"/>
        <v>0</v>
      </c>
      <c r="K437" s="41"/>
      <c r="L437" s="290">
        <v>0</v>
      </c>
      <c r="M437" s="25"/>
      <c r="N437" s="290">
        <f t="shared" si="127"/>
        <v>0</v>
      </c>
      <c r="O437" s="15">
        <f t="shared" si="123"/>
        <v>0</v>
      </c>
      <c r="P437" s="368" t="inlineStr">
        <is>
          <t>Исключено: по КР металл окрашивается эмалью ПФ-115 в 2 слоя по грунту ГФ-021, эта система учтена; эпоксидная эмаль ЭП-140 проектом не предусмотрена.</t>
        </is>
      </c>
      <c r="Q437" s="70" t="s">
        <v>336</v>
      </c>
      <c r="R437" s="70" t="inlineStr">
        <is>
          <t>ВОР 02-01-01_доб, строка 325; 23/085-И-КР.ВР, лист 2</t>
        </is>
      </c>
    </row>
    <row r="438" spans="1:18" ht="75">
      <c r="A438" s="22">
        <f t="shared" si="163"/>
        <v>357</v>
      </c>
      <c r="B438" s="24">
        <v>276</v>
      </c>
      <c r="C438" s="24"/>
      <c r="D438" s="265" t="s">
        <v>164</v>
      </c>
      <c r="E438" s="265"/>
      <c r="F438" s="266" t="s">
        <v>251</v>
      </c>
      <c r="G438" s="267" t="s">
        <v>223</v>
      </c>
      <c r="H438" s="267"/>
      <c r="I438" s="270">
        <v>0.22</v>
      </c>
      <c r="J438" s="40">
        <f t="shared" ref="J438" si="164">H438+I438</f>
        <v>0.22</v>
      </c>
      <c r="K438" s="41"/>
      <c r="L438" s="290">
        <v>2595.36</v>
      </c>
      <c r="M438" s="25"/>
      <c r="N438" s="290">
        <f t="shared" si="127"/>
        <v>2595.36</v>
      </c>
      <c r="O438" s="15">
        <f t="shared" ref="O438" si="165">N438-K438</f>
        <v>2595.36</v>
      </c>
      <c r="P438" s="368" t="inlineStr">
        <is>
          <t>Добавлено по текущей ВОР: 0,22 100 м2; шифр 3.13-9-2. Цена по ТСН-2001 Доп.82, индексы 217/82 (сентябрь 2025).</t>
        </is>
      </c>
      <c r="Q438" s="70" t="s">
        <v>336</v>
      </c>
      <c r="R438" s="70" t="inlineStr">
        <is>
          <t>ВОР 02-01-01_доб, строка 326; 23/085-И-КР.ВР, лист 2</t>
        </is>
      </c>
    </row>
    <row r="439" spans="1:18" ht="85">
      <c r="A439" s="22">
        <f t="shared" si="163"/>
        <v>358</v>
      </c>
      <c r="B439" s="24">
        <v>277</v>
      </c>
      <c r="C439" s="24"/>
      <c r="D439" s="265" t="s">
        <v>252</v>
      </c>
      <c r="E439" s="265"/>
      <c r="F439" s="266" t="s">
        <v>473</v>
      </c>
      <c r="G439" s="267" t="s">
        <v>223</v>
      </c>
      <c r="H439" s="267"/>
      <c r="I439" s="270">
        <v>0.22</v>
      </c>
      <c r="J439" s="40">
        <f t="shared" ref="J439" si="166">H439+I439</f>
        <v>0.22</v>
      </c>
      <c r="K439" s="41"/>
      <c r="L439" s="290">
        <v>1850.12</v>
      </c>
      <c r="M439" s="25"/>
      <c r="N439" s="290">
        <f t="shared" si="127"/>
        <v>1850.12</v>
      </c>
      <c r="O439" s="15">
        <f t="shared" ref="O439" si="167">N439-K439</f>
        <v>1850.12</v>
      </c>
      <c r="P439" s="368" t="inlineStr">
        <is>
          <t>Добавлено по текущей ВОР: 0,22 100 м2; шифр 3.13-11-8. Площадь окраски 22 м² по КР; двойной учёт «×2» снят. Цена по ТСН-2001 Доп.82, индексы 217/82 (сентябрь 2025).</t>
        </is>
      </c>
      <c r="Q439" s="70" t="s">
        <v>336</v>
      </c>
      <c r="R439" s="70" t="inlineStr">
        <is>
          <t>ВОР 02-01-01_доб, строка 327; 23/085-И-КР.ВР, лист 2</t>
        </is>
      </c>
    </row>
    <row r="440" spans="1:18" ht="23.25" customHeight="1">
      <c r="A440" s="22"/>
      <c r="B440" s="309" t="s">
        <v>318</v>
      </c>
      <c r="C440" s="310"/>
      <c r="D440" s="310"/>
      <c r="E440" s="310"/>
      <c r="F440" s="310"/>
      <c r="G440" s="274"/>
      <c r="H440" s="274"/>
      <c r="I440" s="274"/>
      <c r="J440" s="40"/>
      <c r="K440" s="41"/>
      <c r="L440" s="291"/>
      <c r="M440" s="25"/>
      <c r="N440" s="290"/>
      <c r="O440" s="15"/>
      <c r="P440" s="43"/>
      <c r="Q440" s="70"/>
      <c r="R440" s="70"/>
    </row>
    <row r="441" spans="1:18" ht="85">
      <c r="A441" s="22">
        <v>359</v>
      </c>
      <c r="B441" s="24">
        <v>278</v>
      </c>
      <c r="C441" s="24"/>
      <c r="D441" s="265" t="s">
        <v>319</v>
      </c>
      <c r="E441" s="265"/>
      <c r="F441" s="266" t="s">
        <v>320</v>
      </c>
      <c r="G441" s="267" t="s">
        <v>247</v>
      </c>
      <c r="H441" s="267"/>
      <c r="I441" s="271">
        <v>8.5999999999999993E-2</v>
      </c>
      <c r="J441" s="40">
        <f t="shared" ref="J441" si="168">H441+I441</f>
        <v>0.086</v>
      </c>
      <c r="K441" s="41"/>
      <c r="L441" s="290">
        <v>16969.7</v>
      </c>
      <c r="M441" s="25"/>
      <c r="N441" s="290">
        <f t="shared" si="127"/>
        <v>16969.7</v>
      </c>
      <c r="O441" s="15">
        <f t="shared" si="123"/>
        <v>16969.7</v>
      </c>
      <c r="P441" s="368" t="inlineStr">
        <is>
          <t>Добавлено по текущей ВОР: 0,086 1 т конструкций; шифр 3.9-62-1. Цена по ТСН-2001 Доп.82, индексы 217/82 (сентябрь 2025).</t>
        </is>
      </c>
      <c r="Q441" s="70" t="s">
        <v>336</v>
      </c>
      <c r="R441" s="70" t="inlineStr">
        <is>
          <t>ВОР 02-01-01_доб, строка 329; 23/085-И-КР.ВР, лист 3</t>
        </is>
      </c>
    </row>
    <row r="442" spans="1:18" ht="75">
      <c r="A442" s="22">
        <f t="shared" ref="A442:A445" si="169">A441+1</f>
        <v>360</v>
      </c>
      <c r="B442" s="24">
        <v>279</v>
      </c>
      <c r="C442" s="24"/>
      <c r="D442" s="265" t="s">
        <v>314</v>
      </c>
      <c r="E442" s="265"/>
      <c r="F442" s="266" t="s">
        <v>315</v>
      </c>
      <c r="G442" s="267" t="s">
        <v>244</v>
      </c>
      <c r="H442" s="267"/>
      <c r="I442" s="271">
        <v>0.088752</v>
      </c>
      <c r="J442" s="40">
        <f t="shared" si="152"/>
        <v>0.088752</v>
      </c>
      <c r="K442" s="41"/>
      <c r="L442" s="290">
        <v>7409.57</v>
      </c>
      <c r="M442" s="25"/>
      <c r="N442" s="290">
        <f t="shared" si="127"/>
        <v>7409.57</v>
      </c>
      <c r="O442" s="15">
        <f t="shared" si="123"/>
        <v>7409.57</v>
      </c>
      <c r="P442" s="368" t="inlineStr">
        <is>
          <t>Добавлено по текущей ВОР: 0,088752 т; шифр 1.1-1-1143. Расход швеллера с учётом отхода 1,032. Цена по ТСН-2001 Доп.82, индексы 217/82 (сентябрь 2025).</t>
        </is>
      </c>
      <c r="Q442" s="70" t="s">
        <v>336</v>
      </c>
      <c r="R442" s="70" t="inlineStr">
        <is>
          <t>ВОР 02-01-01_доб, строка 330; 23/085-И-КР.ВР, лист 3</t>
        </is>
      </c>
    </row>
    <row r="443" spans="1:18" ht="85">
      <c r="A443" s="22">
        <f t="shared" si="169"/>
        <v>361</v>
      </c>
      <c r="B443" s="24">
        <v>280</v>
      </c>
      <c r="C443" s="24"/>
      <c r="D443" s="265" t="s">
        <v>321</v>
      </c>
      <c r="E443" s="265"/>
      <c r="F443" s="266" t="s">
        <v>322</v>
      </c>
      <c r="G443" s="267" t="s">
        <v>247</v>
      </c>
      <c r="H443" s="267"/>
      <c r="I443" s="271">
        <v>8.5999999999999993E-2</v>
      </c>
      <c r="J443" s="40">
        <f t="shared" si="152"/>
        <v>0.086</v>
      </c>
      <c r="K443" s="41"/>
      <c r="L443" s="290">
        <v>3478.14</v>
      </c>
      <c r="M443" s="25"/>
      <c r="N443" s="290">
        <f t="shared" si="127"/>
        <v>3478.14</v>
      </c>
      <c r="O443" s="15">
        <f t="shared" si="123"/>
        <v>3478.14</v>
      </c>
      <c r="P443" s="368" t="inlineStr">
        <is>
          <t>Добавлено по текущей ВОР: 0,086 1 т конструкций; шифр 3.9-33-5. Цена по ТСН-2001 Доп.82, индексы 217/82 (сентябрь 2025).</t>
        </is>
      </c>
      <c r="Q443" s="70" t="s">
        <v>336</v>
      </c>
      <c r="R443" s="70" t="inlineStr">
        <is>
          <t>ВОР 02-01-01_доб, строка 331; 23/085-И-КР.ВР, лист 3</t>
        </is>
      </c>
    </row>
    <row r="444" spans="1:18" ht="75">
      <c r="A444" s="22">
        <f t="shared" si="169"/>
        <v>362</v>
      </c>
      <c r="B444" s="24">
        <v>281</v>
      </c>
      <c r="C444" s="24"/>
      <c r="D444" s="265" t="s">
        <v>164</v>
      </c>
      <c r="E444" s="265"/>
      <c r="F444" s="266" t="s">
        <v>251</v>
      </c>
      <c r="G444" s="267" t="s">
        <v>223</v>
      </c>
      <c r="H444" s="267"/>
      <c r="I444" s="269">
        <v>3.7199999999999997E-2</v>
      </c>
      <c r="J444" s="40">
        <f t="shared" si="152"/>
        <v>0.0372</v>
      </c>
      <c r="K444" s="41"/>
      <c r="L444" s="290">
        <v>438.59</v>
      </c>
      <c r="M444" s="25"/>
      <c r="N444" s="290">
        <f t="shared" si="127"/>
        <v>438.59</v>
      </c>
      <c r="O444" s="15">
        <f t="shared" si="123"/>
        <v>438.59</v>
      </c>
      <c r="P444" s="368" t="inlineStr">
        <is>
          <t>Добавлено по текущей ВОР: 0,0372 100 м2; шифр 3.13-9-2. Цена по ТСН-2001 Доп.82, индексы 217/82 (сентябрь 2025).</t>
        </is>
      </c>
      <c r="Q444" s="70" t="s">
        <v>336</v>
      </c>
      <c r="R444" s="70" t="inlineStr">
        <is>
          <t>ВОР 02-01-01_доб, строка 332; 23/085-И-КР.ВР, лист 3</t>
        </is>
      </c>
    </row>
    <row r="445" spans="1:18" ht="85">
      <c r="A445" s="22">
        <f t="shared" si="169"/>
        <v>363</v>
      </c>
      <c r="B445" s="24">
        <v>282</v>
      </c>
      <c r="C445" s="24"/>
      <c r="D445" s="265" t="s">
        <v>252</v>
      </c>
      <c r="E445" s="265"/>
      <c r="F445" s="266" t="s">
        <v>473</v>
      </c>
      <c r="G445" s="267" t="s">
        <v>223</v>
      </c>
      <c r="H445" s="267"/>
      <c r="I445" s="269">
        <v>3.7199999999999997E-2</v>
      </c>
      <c r="J445" s="40">
        <f t="shared" si="152"/>
        <v>0.0372</v>
      </c>
      <c r="K445" s="41"/>
      <c r="L445" s="290">
        <v>312.6</v>
      </c>
      <c r="M445" s="25"/>
      <c r="N445" s="290">
        <f t="shared" si="127"/>
        <v>312.6</v>
      </c>
      <c r="O445" s="15">
        <f t="shared" si="123"/>
        <v>312.6</v>
      </c>
      <c r="P445" s="368" t="inlineStr">
        <is>
          <t>Добавлено по текущей ВОР: 0,0372 100 м2; шифр 3.13-11-8. Цена по ТСН-2001 Доп.82, индексы 217/82 (сентябрь 2025).</t>
        </is>
      </c>
      <c r="Q445" s="70" t="s">
        <v>336</v>
      </c>
      <c r="R445" s="70" t="inlineStr">
        <is>
          <t>ВОР 02-01-01_доб, строка 333; 23/085-И-КР.ВР, лист 3</t>
        </is>
      </c>
    </row>
    <row r="446" spans="1:18" ht="24" customHeight="1">
      <c r="A446" s="22"/>
      <c r="B446" s="309" t="s">
        <v>554</v>
      </c>
      <c r="C446" s="310"/>
      <c r="D446" s="310"/>
      <c r="E446" s="310"/>
      <c r="F446" s="310"/>
      <c r="G446" s="274"/>
      <c r="H446" s="274"/>
      <c r="I446" s="274"/>
      <c r="J446" s="40"/>
      <c r="K446" s="41"/>
      <c r="L446" s="291"/>
      <c r="M446" s="25"/>
      <c r="N446" s="290"/>
      <c r="O446" s="15"/>
      <c r="P446" s="43"/>
      <c r="Q446" s="70"/>
      <c r="R446" s="70"/>
    </row>
    <row r="447" spans="1:18" ht="75">
      <c r="A447" s="22">
        <v>364</v>
      </c>
      <c r="B447" s="24">
        <v>283</v>
      </c>
      <c r="C447" s="24"/>
      <c r="D447" s="265" t="s">
        <v>233</v>
      </c>
      <c r="E447" s="265"/>
      <c r="F447" s="266" t="s">
        <v>513</v>
      </c>
      <c r="G447" s="267" t="s">
        <v>58</v>
      </c>
      <c r="H447" s="267"/>
      <c r="I447" s="270">
        <v>0.18</v>
      </c>
      <c r="J447" s="40">
        <f t="shared" ref="J447" si="170">H447+I447</f>
        <v>0.18</v>
      </c>
      <c r="K447" s="41"/>
      <c r="L447" s="290">
        <v>41533.99</v>
      </c>
      <c r="M447" s="25"/>
      <c r="N447" s="290">
        <f t="shared" si="127"/>
        <v>41533.99</v>
      </c>
      <c r="O447" s="15">
        <f t="shared" ref="O447" si="171">N447-K447</f>
        <v>41533.99</v>
      </c>
      <c r="P447" s="368" t="inlineStr">
        <is>
          <t>Добавлено по текущей ВОР: 0,18 1 т; шифр 3.9-35-1. Цена по ТСН-2001 Доп.82, индексы 217/82 (сентябрь 2025).</t>
        </is>
      </c>
      <c r="Q447" s="70" t="s">
        <v>336</v>
      </c>
      <c r="R447" s="70" t="inlineStr">
        <is>
          <t>ВОР 02-01-01_доб, строка 335; 23/085-И-КР.ВР, лист 4</t>
        </is>
      </c>
    </row>
    <row r="448" spans="1:18">
      <c r="A448" s="22">
        <f>A447+1</f>
        <v>365</v>
      </c>
      <c r="B448" s="24">
        <v>284</v>
      </c>
      <c r="C448" s="24"/>
      <c r="D448" s="265" t="inlineStr">
        <is>
          <t>1.1-1-1124</t>
        </is>
      </c>
      <c r="E448" s="265"/>
      <c r="F448" s="266" t="inlineStr">
        <is>
          <t>Уголок равнополочный из стали С255, для строительных стальных конструкций, ширина полки более 70 мм</t>
        </is>
      </c>
      <c r="G448" s="267" t="s">
        <v>244</v>
      </c>
      <c r="H448" s="267"/>
      <c r="I448" s="271">
        <v>0.152</v>
      </c>
      <c r="J448" s="40">
        <f t="shared" ref="J448" si="172">H448+I448</f>
        <v>0.152</v>
      </c>
      <c r="K448" s="41"/>
      <c r="L448" s="290">
        <v>10534.23</v>
      </c>
      <c r="M448" s="25"/>
      <c r="N448" s="290">
        <f t="shared" si="127"/>
        <v>10534.23</v>
      </c>
      <c r="O448" s="15">
        <f t="shared" ref="O448" si="173">N448-K448</f>
        <v>10534.23</v>
      </c>
      <c r="P448" s="368" t="inlineStr">
        <is>
          <t>Добавлено по текущей ВОР: 0,152 т; шифр 1.1-1-1124. Материал 1.1-1-1112 исключён Доп.82; применён 1.1-1-1124, как в нормах Доп.82. Цена по ТСН-2001 Доп.82, индексы 217/82 (сентябрь 2025).</t>
        </is>
      </c>
      <c r="Q448" s="70" t="s">
        <v>336</v>
      </c>
      <c r="R448" s="70" t="inlineStr">
        <is>
          <t>ВОР 02-01-01_доб, строка 336; 23/085-И-КР.ВР, лист 4</t>
        </is>
      </c>
    </row>
    <row r="449" spans="1:18" ht="75">
      <c r="A449" s="22">
        <f t="shared" ref="A449:A451" si="174">A448+1</f>
        <v>366</v>
      </c>
      <c r="B449" s="24">
        <v>285</v>
      </c>
      <c r="C449" s="24"/>
      <c r="D449" s="265" t="inlineStr">
        <is>
          <t>1.1-1-1104</t>
        </is>
      </c>
      <c r="E449" s="265"/>
      <c r="F449" s="266" t="inlineStr">
        <is>
          <t>Прокат листовой, из стали углеродистой обыкновенного качества, спокойной, толщина более 4 мм</t>
        </is>
      </c>
      <c r="G449" s="267" t="s">
        <v>244</v>
      </c>
      <c r="H449" s="267"/>
      <c r="I449" s="271">
        <v>2.8000000000000001E-2</v>
      </c>
      <c r="J449" s="40">
        <f t="shared" si="152"/>
        <v>0.028</v>
      </c>
      <c r="K449" s="41"/>
      <c r="L449" s="290">
        <v>1847.92</v>
      </c>
      <c r="M449" s="25"/>
      <c r="N449" s="290">
        <f t="shared" si="127"/>
        <v>1847.92</v>
      </c>
      <c r="O449" s="15">
        <f t="shared" ref="O449:O461" si="175">N449-K449</f>
        <v>1847.92</v>
      </c>
      <c r="P449" s="368" t="inlineStr">
        <is>
          <t>Добавлено по текущей ВОР: 0,028 т; шифр 1.1-1-1104. Материал 1.1-1-1102 исключён Доп.82; применён 1.1-1-1104, как в нормах Доп.82. Цена по ТСН-2001 Доп.82, индексы 217/82 (сентябрь 2025).</t>
        </is>
      </c>
      <c r="Q449" s="70" t="s">
        <v>336</v>
      </c>
      <c r="R449" s="70" t="inlineStr">
        <is>
          <t>ВОР 02-01-01_доб, строка 337; 23/085-И-КР.ВР, лист 4</t>
        </is>
      </c>
    </row>
    <row r="450" spans="1:18" ht="75">
      <c r="A450" s="22">
        <f t="shared" si="174"/>
        <v>367</v>
      </c>
      <c r="B450" s="24">
        <v>286</v>
      </c>
      <c r="C450" s="24"/>
      <c r="D450" s="265" t="s">
        <v>164</v>
      </c>
      <c r="E450" s="265"/>
      <c r="F450" s="266" t="s">
        <v>514</v>
      </c>
      <c r="G450" s="267" t="s">
        <v>223</v>
      </c>
      <c r="H450" s="267"/>
      <c r="I450" s="271">
        <v>6.8000000000000005E-2</v>
      </c>
      <c r="J450" s="40">
        <f t="shared" si="152"/>
        <v>0.068</v>
      </c>
      <c r="K450" s="41"/>
      <c r="L450" s="290">
        <v>802.59</v>
      </c>
      <c r="M450" s="25"/>
      <c r="N450" s="290">
        <f t="shared" si="127"/>
        <v>802.59</v>
      </c>
      <c r="O450" s="15">
        <f t="shared" si="175"/>
        <v>802.59</v>
      </c>
      <c r="P450" s="368" t="inlineStr">
        <is>
          <t>Добавлено по текущей ВОР: 0,068 100 м2; шифр 3.13-9-2. Цена по ТСН-2001 Доп.82, индексы 217/82 (сентябрь 2025).</t>
        </is>
      </c>
      <c r="Q450" s="70" t="s">
        <v>336</v>
      </c>
      <c r="R450" s="70" t="inlineStr">
        <is>
          <t>ВОР 02-01-01_доб, строка 338; 23/085-И-КР.ВР, лист 4</t>
        </is>
      </c>
    </row>
    <row r="451" spans="1:18" ht="85">
      <c r="A451" s="22">
        <f t="shared" si="174"/>
        <v>368</v>
      </c>
      <c r="B451" s="24">
        <v>287</v>
      </c>
      <c r="C451" s="24"/>
      <c r="D451" s="265" t="s">
        <v>252</v>
      </c>
      <c r="E451" s="265"/>
      <c r="F451" s="266" t="s">
        <v>473</v>
      </c>
      <c r="G451" s="267" t="s">
        <v>223</v>
      </c>
      <c r="H451" s="267"/>
      <c r="I451" s="271">
        <v>6.8000000000000005E-2</v>
      </c>
      <c r="J451" s="40">
        <f t="shared" si="152"/>
        <v>0.068</v>
      </c>
      <c r="K451" s="41"/>
      <c r="L451" s="290">
        <v>570.96</v>
      </c>
      <c r="M451" s="25"/>
      <c r="N451" s="290">
        <f t="shared" si="127"/>
        <v>570.96</v>
      </c>
      <c r="O451" s="15">
        <f t="shared" si="175"/>
        <v>570.96</v>
      </c>
      <c r="P451" s="368" t="inlineStr">
        <is>
          <t>Добавлено по текущей ВОР: 0,068 100 м2; шифр 3.13-11-8. Цена по ТСН-2001 Доп.82, индексы 217/82 (сентябрь 2025).</t>
        </is>
      </c>
      <c r="Q451" s="70" t="s">
        <v>336</v>
      </c>
      <c r="R451" s="70" t="inlineStr">
        <is>
          <t>ВОР 02-01-01_доб, строка 339; 23/085-И-КР.ВР, лист 4</t>
        </is>
      </c>
    </row>
    <row r="452" spans="1:18" ht="21" customHeight="1">
      <c r="A452" s="22"/>
      <c r="B452" s="309" t="s">
        <v>323</v>
      </c>
      <c r="C452" s="310"/>
      <c r="D452" s="310"/>
      <c r="E452" s="310"/>
      <c r="F452" s="310"/>
      <c r="G452" s="274"/>
      <c r="H452" s="274"/>
      <c r="I452" s="274"/>
      <c r="J452" s="40"/>
      <c r="K452" s="41"/>
      <c r="L452" s="290"/>
      <c r="M452" s="25"/>
      <c r="N452" s="290"/>
      <c r="O452" s="15"/>
      <c r="P452" s="43"/>
      <c r="Q452" s="70"/>
      <c r="R452" s="70"/>
    </row>
    <row r="453" spans="1:18" ht="85">
      <c r="A453" s="22">
        <v>369</v>
      </c>
      <c r="B453" s="24">
        <v>288</v>
      </c>
      <c r="C453" s="24"/>
      <c r="D453" s="265" t="s">
        <v>225</v>
      </c>
      <c r="E453" s="265"/>
      <c r="F453" s="266" t="s">
        <v>226</v>
      </c>
      <c r="G453" s="267" t="s">
        <v>223</v>
      </c>
      <c r="H453" s="267"/>
      <c r="I453" s="270">
        <v>1.71</v>
      </c>
      <c r="J453" s="40">
        <f t="shared" ref="J453" si="176">H453+I453</f>
        <v>1.71</v>
      </c>
      <c r="K453" s="41"/>
      <c r="L453" s="290">
        <v>109942.96</v>
      </c>
      <c r="M453" s="25"/>
      <c r="N453" s="290">
        <f t="shared" si="127"/>
        <v>109942.96</v>
      </c>
      <c r="O453" s="15">
        <f t="shared" ref="O453" si="177">N453-K453</f>
        <v>109942.96</v>
      </c>
      <c r="P453" s="368" t="inlineStr">
        <is>
          <t>Добавлено по текущей ВОР: 1,71 100 м2; шифр 6.61-26-2. Цена по ТСН-2001 Доп.82, индексы 217/82 (сентябрь 2025).</t>
        </is>
      </c>
      <c r="Q453" s="70" t="s">
        <v>336</v>
      </c>
      <c r="R453" s="70" t="inlineStr">
        <is>
          <t>ВОР 02-01-01_доб, строка 341; 23/085-И-КР.ВР, лист 5–7</t>
        </is>
      </c>
    </row>
    <row r="454" spans="1:18" ht="95">
      <c r="A454" s="22">
        <f>A453+1</f>
        <v>370</v>
      </c>
      <c r="B454" s="24">
        <v>289</v>
      </c>
      <c r="C454" s="24"/>
      <c r="D454" s="265" t="s">
        <v>37</v>
      </c>
      <c r="E454" s="265"/>
      <c r="F454" s="266" t="s">
        <v>229</v>
      </c>
      <c r="G454" s="267" t="s">
        <v>230</v>
      </c>
      <c r="H454" s="267"/>
      <c r="I454" s="24">
        <v>171</v>
      </c>
      <c r="J454" s="40">
        <f t="shared" si="152"/>
        <v>171</v>
      </c>
      <c r="K454" s="41"/>
      <c r="L454" s="290">
        <v>136035.52</v>
      </c>
      <c r="M454" s="25"/>
      <c r="N454" s="290">
        <f t="shared" si="127"/>
        <v>136035.52</v>
      </c>
      <c r="O454" s="15">
        <f t="shared" si="175"/>
        <v>136035.52</v>
      </c>
      <c r="P454" s="368" t="inlineStr">
        <is>
          <t>Добавлено по текущей ВОР: 171 1 м2 поверхности; шифр 6.62-31-1. Цена по ТСН-2001 Доп.82, индексы 217/82 (сентябрь 2025).</t>
        </is>
      </c>
      <c r="Q454" s="70" t="s">
        <v>336</v>
      </c>
      <c r="R454" s="70" t="inlineStr">
        <is>
          <t>ВОР 02-01-01_доб, строка 342; 23/085-И-КР.ВР, лист 5–7</t>
        </is>
      </c>
    </row>
    <row r="455" spans="1:18" ht="85">
      <c r="A455" s="22">
        <f t="shared" ref="A455:A461" si="178">A454+1</f>
        <v>371</v>
      </c>
      <c r="B455" s="24">
        <v>290</v>
      </c>
      <c r="C455" s="24"/>
      <c r="D455" s="265" t="s">
        <v>324</v>
      </c>
      <c r="E455" s="265"/>
      <c r="F455" s="266" t="s">
        <v>325</v>
      </c>
      <c r="G455" s="267" t="s">
        <v>223</v>
      </c>
      <c r="H455" s="267"/>
      <c r="I455" s="270">
        <v>1.71</v>
      </c>
      <c r="J455" s="40">
        <f t="shared" si="152"/>
        <v>1.71</v>
      </c>
      <c r="K455" s="41"/>
      <c r="L455" s="290">
        <v>66094.27</v>
      </c>
      <c r="M455" s="25"/>
      <c r="N455" s="290">
        <f t="shared" si="127"/>
        <v>66094.27</v>
      </c>
      <c r="O455" s="15">
        <f t="shared" si="175"/>
        <v>66094.27</v>
      </c>
      <c r="P455" s="368" t="inlineStr">
        <is>
          <t>Добавлено по текущей ВОР: 1,71 100 м2; шифр 6.61-27-1. Цена по ТСН-2001 Доп.82, индексы 217/82 (сентябрь 2025).</t>
        </is>
      </c>
      <c r="Q455" s="70" t="s">
        <v>336</v>
      </c>
      <c r="R455" s="70" t="inlineStr">
        <is>
          <t>ВОР 02-01-01_доб, строка 343; 23/085-И-КР.ВР, лист 5–7</t>
        </is>
      </c>
    </row>
    <row r="456" spans="1:18" ht="114.75">
      <c r="A456" s="22">
        <f t="shared" si="178"/>
        <v>372</v>
      </c>
      <c r="B456" s="24">
        <v>291</v>
      </c>
      <c r="C456" s="24"/>
      <c r="D456" s="265" t="s">
        <v>326</v>
      </c>
      <c r="E456" s="265"/>
      <c r="F456" s="266" t="s">
        <v>327</v>
      </c>
      <c r="G456" s="267" t="s">
        <v>328</v>
      </c>
      <c r="H456" s="267"/>
      <c r="I456" s="270">
        <v>0.99</v>
      </c>
      <c r="J456" s="40">
        <f t="shared" si="152"/>
        <v>0.99</v>
      </c>
      <c r="K456" s="41"/>
      <c r="L456" s="290">
        <v>102889.89</v>
      </c>
      <c r="M456" s="25"/>
      <c r="N456" s="290">
        <f t="shared" si="127"/>
        <v>102889.89</v>
      </c>
      <c r="O456" s="15">
        <f t="shared" si="175"/>
        <v>102889.89</v>
      </c>
      <c r="P456" s="368" t="inlineStr">
        <is>
          <t>Добавлено по текущей ВОР: 0,99 100 м шва; шифр 3.8-44-1. Цена по ТСН-2001 Доп.82, индексы 217/82 (сентябрь 2025).</t>
        </is>
      </c>
      <c r="Q456" s="70" t="s">
        <v>336</v>
      </c>
      <c r="R456" s="70" t="inlineStr">
        <is>
          <t>ВОР 02-01-01_доб, строка 344; 23/085-И-КР.ВР, лист 5–7</t>
        </is>
      </c>
    </row>
    <row r="457" spans="1:18" ht="75">
      <c r="A457" s="22">
        <f t="shared" si="178"/>
        <v>373</v>
      </c>
      <c r="B457" s="24">
        <v>292</v>
      </c>
      <c r="C457" s="24"/>
      <c r="D457" s="265" t="s">
        <v>542</v>
      </c>
      <c r="E457" s="265"/>
      <c r="F457" s="266" t="s">
        <v>459</v>
      </c>
      <c r="G457" s="267" t="s">
        <v>261</v>
      </c>
      <c r="H457" s="267"/>
      <c r="I457" s="24">
        <v>99</v>
      </c>
      <c r="J457" s="40">
        <f t="shared" ref="J457" si="179">H457+I457</f>
        <v>99</v>
      </c>
      <c r="K457" s="41"/>
      <c r="L457" s="290">
        <v>14996.36</v>
      </c>
      <c r="M457" s="25"/>
      <c r="N457" s="290">
        <f t="shared" si="127"/>
        <v>14996.36</v>
      </c>
      <c r="O457" s="15">
        <f t="shared" ref="O457" si="180">N457-K457</f>
        <v>14996.36</v>
      </c>
      <c r="P457" s="368" t="inlineStr">
        <is>
          <t>Добавлено по текущей ВОР: 99 кг; шифр 23.64.10.110, п.60. Цена по конъюнктурному анализу исходной сметы (КА к ЛСР 02-01-01, п.60: ООО "ТСК Дипломат" (ИНН 7705935398), прайс-лист от 15.09.2025, стр. 46-51); 178,2 руб./кг с НДС (НДС 20 % на дату прайса, ЗСР 2 %): 178,20 ÷ 1,20 × 1,02 = 151,47; база 151,47 ÷ 10,18 = 14,88; текущая 14,88 × 10,18 = 151,48 руб.</t>
        </is>
      </c>
      <c r="Q457" s="70" t="s">
        <v>336</v>
      </c>
      <c r="R457" s="70" t="inlineStr">
        <is>
          <t>ВОР 02-01-01_доб, строка 345; 23/085-И-КР.ВР, лист 5–7</t>
        </is>
      </c>
    </row>
    <row r="458" spans="1:18" ht="85">
      <c r="A458" s="22">
        <f t="shared" si="178"/>
        <v>374</v>
      </c>
      <c r="B458" s="24">
        <v>293</v>
      </c>
      <c r="C458" s="24"/>
      <c r="D458" s="265" t="s">
        <v>329</v>
      </c>
      <c r="E458" s="265"/>
      <c r="F458" s="266" t="s">
        <v>330</v>
      </c>
      <c r="G458" s="267" t="s">
        <v>223</v>
      </c>
      <c r="H458" s="267"/>
      <c r="I458" s="270">
        <v>1.71</v>
      </c>
      <c r="J458" s="40">
        <f t="shared" ref="J458" si="181">H458+I458</f>
        <v>1.71</v>
      </c>
      <c r="K458" s="41"/>
      <c r="L458" s="290">
        <v>11920.49</v>
      </c>
      <c r="M458" s="25"/>
      <c r="N458" s="290">
        <f t="shared" si="127"/>
        <v>11920.49</v>
      </c>
      <c r="O458" s="15">
        <f t="shared" ref="O458" si="182">N458-K458</f>
        <v>11920.49</v>
      </c>
      <c r="P458" s="368" t="inlineStr">
        <is>
          <t>Добавлено по текущей ВОР: 1,71 100 м2; шифр 6.62-26-1. Цена по ТСН-2001 Доп.82, индексы 217/82 (сентябрь 2025).</t>
        </is>
      </c>
      <c r="Q458" s="70" t="s">
        <v>336</v>
      </c>
      <c r="R458" s="70" t="inlineStr">
        <is>
          <t>ВОР 02-01-01_доб, строка 346; 23/085-И-КР.ВР, лист 5–7</t>
        </is>
      </c>
    </row>
    <row r="459" spans="1:18" ht="127.5">
      <c r="A459" s="22">
        <f t="shared" si="178"/>
        <v>375</v>
      </c>
      <c r="B459" s="24">
        <v>294</v>
      </c>
      <c r="C459" s="24"/>
      <c r="D459" s="265" t="inlineStr">
        <is>
          <t>3.70-3-1</t>
        </is>
      </c>
      <c r="E459" s="265"/>
      <c r="F459" s="266" t="inlineStr">
        <is>
          <t>Гидроизоляция бетонных и оштукатуренных поверхностей с применением сухой смеси гидроизоляционной проникающей капиллярной</t>
        </is>
      </c>
      <c r="G459" s="267" t="s">
        <v>280</v>
      </c>
      <c r="H459" s="267"/>
      <c r="I459" s="270">
        <v>1.71</v>
      </c>
      <c r="J459" s="40">
        <f t="shared" si="152"/>
        <v>1.71</v>
      </c>
      <c r="K459" s="41"/>
      <c r="L459" s="290">
        <v>93705.64</v>
      </c>
      <c r="M459" s="25"/>
      <c r="N459" s="290">
        <f t="shared" ref="N458:N459" si="183">K459+L459+M459</f>
        <v>93705.64</v>
      </c>
      <c r="O459" s="15">
        <f t="shared" si="175"/>
        <v>93705.64</v>
      </c>
      <c r="P459" s="368" t="inlineStr">
        <is>
          <t>Добавлено по текущей ВОР: 1,71 100 м2 изолируемой поверхности; шифр 3.70-3-1. Гидроизоляция стен подвала составом проникающего действия (КР п.4) — норма 3.70-3-1 вместо битумной 3.8-2-7; смесь учтена нормой. Цена по ТСН-2001 Доп.82, индексы 217/82 (сентябрь 2025).</t>
        </is>
      </c>
      <c r="Q459" s="70" t="s">
        <v>336</v>
      </c>
      <c r="R459" s="70" t="inlineStr">
        <is>
          <t>ВОР 02-01-01_доб, строка 347; 23/085-И-КР.ВР, лист 5–7</t>
        </is>
      </c>
    </row>
    <row r="460" spans="1:18" ht="75">
      <c r="A460" s="22">
        <f t="shared" si="178"/>
        <v>376</v>
      </c>
      <c r="B460" s="24">
        <v>295</v>
      </c>
      <c r="C460" s="24"/>
      <c r="D460" s="265" t="s">
        <v>555</v>
      </c>
      <c r="E460" s="265"/>
      <c r="F460" s="266" t="s">
        <v>515</v>
      </c>
      <c r="G460" s="267" t="s">
        <v>244</v>
      </c>
      <c r="H460" s="267"/>
      <c r="I460" s="272">
        <v>0</v>
      </c>
      <c r="J460" s="40">
        <f t="shared" si="152"/>
        <v>0</v>
      </c>
      <c r="K460" s="41"/>
      <c r="L460" s="292">
        <v>0</v>
      </c>
      <c r="M460" s="25"/>
      <c r="N460" s="292">
        <f t="shared" ref="N434:N461" si="184">K460+L460+M460</f>
        <v>0</v>
      </c>
      <c r="O460" s="301">
        <f t="shared" si="175"/>
        <v>0</v>
      </c>
      <c r="P460" s="368" t="inlineStr">
        <is>
          <t>Исключено: гидроизоляция стен подвала по норме 3.70-3-1 — сухая смесь проникающая учтена нормой; битумные материалы и отдельный состав не требуются.</t>
        </is>
      </c>
      <c r="Q460" s="70" t="s">
        <v>336</v>
      </c>
      <c r="R460" s="70" t="inlineStr">
        <is>
          <t>ВОР 02-01-01_доб, строка 348; 23/085-И-КР.ВР, лист 5–7</t>
        </is>
      </c>
    </row>
    <row r="461" spans="1:18" ht="75">
      <c r="A461" s="22">
        <f t="shared" si="178"/>
        <v>377</v>
      </c>
      <c r="B461" s="24">
        <v>296</v>
      </c>
      <c r="C461" s="24"/>
      <c r="D461" s="265" t="s">
        <v>535</v>
      </c>
      <c r="E461" s="265"/>
      <c r="F461" s="266" t="s">
        <v>331</v>
      </c>
      <c r="G461" s="267" t="s">
        <v>261</v>
      </c>
      <c r="H461" s="267"/>
      <c r="I461" s="268">
        <v>0</v>
      </c>
      <c r="J461" s="40">
        <f t="shared" si="152"/>
        <v>0</v>
      </c>
      <c r="K461" s="41"/>
      <c r="L461" s="290">
        <v>0</v>
      </c>
      <c r="M461" s="25"/>
      <c r="N461" s="290">
        <f t="shared" si="184"/>
        <v>0</v>
      </c>
      <c r="O461" s="15">
        <f t="shared" si="175"/>
        <v>0</v>
      </c>
      <c r="P461" s="368" t="inlineStr">
        <is>
          <t>Учтён материалом открытого ресурса 5745180000 «Смеси сухие для гидроизоляционных работ» нормы 3.70-2-1 (312 кг на 100 м²; ЛСР 02-01-01, поз. 134, 143, 153, 165) по цене КА к ЛСР 02-01-01, п.61.</t>
        </is>
      </c>
      <c r="Q461" s="70" t="s">
        <v>336</v>
      </c>
      <c r="R461" s="70" t="inlineStr">
        <is>
          <t>ВОР 02-01-01_доб, строка 349; 23/085-И-КР.ВР, лист 5–7</t>
        </is>
      </c>
    </row>
    <row r="462" spans="1:18" s="74" customFormat="1">
      <c r="A462" s="22"/>
      <c r="B462" s="75"/>
      <c r="C462" s="75"/>
      <c r="D462" s="76"/>
      <c r="E462" s="76"/>
      <c r="F462" s="77"/>
      <c r="G462" s="78"/>
      <c r="H462" s="78"/>
      <c r="I462" s="79"/>
      <c r="J462" s="40"/>
      <c r="K462" s="41"/>
      <c r="L462" s="290"/>
      <c r="M462" s="25"/>
      <c r="N462" s="290"/>
      <c r="O462" s="15"/>
      <c r="P462" s="43"/>
      <c r="Q462" s="73"/>
      <c r="R462" s="73"/>
    </row>
    <row r="463" spans="1:18" s="26" customFormat="1" ht="30.75" customHeight="1">
      <c r="A463" s="44" t="s">
        <v>335</v>
      </c>
      <c r="B463" s="44"/>
      <c r="C463" s="44"/>
      <c r="D463" s="44"/>
      <c r="E463" s="44"/>
      <c r="F463" s="44"/>
      <c r="G463" s="44"/>
      <c r="H463" s="44"/>
      <c r="I463" s="44"/>
      <c r="J463" s="45"/>
      <c r="K463" s="380">
        <f>SUM(K12:K462)</f>
        <v>8573846.23</v>
      </c>
      <c r="L463" s="381">
        <f>SUM(L12:L462)</f>
        <v>55771267.78</v>
      </c>
      <c r="M463" s="382">
        <f>SUM(M12:M462)</f>
        <v>-3582627.52</v>
      </c>
      <c r="N463" s="381">
        <f>SUM(N12:N462)</f>
        <v>60762486.49</v>
      </c>
      <c r="O463" s="380">
        <f>SUM(O12:O462)</f>
        <v>52188640.26</v>
      </c>
      <c r="P463" s="44"/>
      <c r="Q463" s="44"/>
      <c r="R463" s="44"/>
    </row>
    <row r="464" spans="1:18">
      <c r="A464" s="311" t="inlineStr">
        <is>
          <t/>
        </is>
      </c>
      <c r="B464" s="311"/>
      <c r="C464" s="311"/>
      <c r="D464" s="311"/>
      <c r="E464" s="48"/>
      <c r="F464" s="48"/>
      <c r="G464" s="48"/>
      <c r="H464" s="48"/>
      <c r="I464" s="48"/>
      <c r="J464" s="48"/>
      <c r="K464" s="48"/>
      <c r="L464" s="294"/>
      <c r="M464" s="48"/>
      <c r="N464" s="294"/>
      <c r="O464" s="49"/>
      <c r="P464" s="48"/>
      <c r="Q464" s="48"/>
      <c r="R464" s="48"/>
    </row>
    <row r="465" spans="2:15">
      <c r="B465" s="307" t="s">
        <v>337</v>
      </c>
      <c r="C465" s="307"/>
      <c r="D465" s="307"/>
      <c r="K465" s="30"/>
      <c r="L465" s="295"/>
      <c r="M465" s="50"/>
    </row>
    <row r="466" spans="2:15" ht="15.75">
      <c r="K466" s="63"/>
      <c r="L466" s="296"/>
      <c r="M466" s="53"/>
      <c r="N466" s="296"/>
      <c r="O466" s="52"/>
    </row>
    <row r="467" spans="2:15">
      <c r="K467" s="51"/>
      <c r="L467" s="297"/>
      <c r="M467" s="51"/>
      <c r="N467" s="297"/>
      <c r="O467" s="52"/>
    </row>
    <row r="469" spans="2:15">
      <c r="K469" s="380">
        <v>8573846.2300000004</v>
      </c>
      <c r="L469" s="381">
        <v>55771267.78</v>
      </c>
      <c r="M469" s="380">
        <v>-3582627.52</v>
      </c>
      <c r="N469" s="304">
        <f t="shared" ref="N469" si="185">K469+L469+M469</f>
        <v>60762486.49</v>
      </c>
      <c r="O469" s="383">
        <f>N463-K463</f>
        <v>52188640.26</v>
      </c>
    </row>
    <row r="470" spans="2:15">
      <c r="K470" s="383">
        <f>K469-K463</f>
        <v>0</v>
      </c>
      <c r="L470" s="384">
        <f>L469-L463</f>
        <v>0</v>
      </c>
      <c r="M470" s="383">
        <f>M469-M463</f>
        <v>0</v>
      </c>
      <c r="N470" s="385">
        <f t="shared" ref="N470:O470" si="186">N469-N463</f>
        <v>0</v>
      </c>
      <c r="O470" s="383">
        <f t="shared" si="186"/>
        <v>0</v>
      </c>
    </row>
  </sheetData>
  <mergeCells count="84">
    <mergeCell ref="B430:F430"/>
    <mergeCell ref="B435:F435"/>
    <mergeCell ref="B440:F440"/>
    <mergeCell ref="B446:F446"/>
    <mergeCell ref="B452:F452"/>
    <mergeCell ref="B403:F403"/>
    <mergeCell ref="B407:F407"/>
    <mergeCell ref="B408:F408"/>
    <mergeCell ref="B415:F415"/>
    <mergeCell ref="B421:F421"/>
    <mergeCell ref="B376:F376"/>
    <mergeCell ref="B377:F377"/>
    <mergeCell ref="B378:F378"/>
    <mergeCell ref="B386:F386"/>
    <mergeCell ref="B387:F387"/>
    <mergeCell ref="B352:E352"/>
    <mergeCell ref="B360:E360"/>
    <mergeCell ref="B364:E364"/>
    <mergeCell ref="B369:F369"/>
    <mergeCell ref="B373:F373"/>
    <mergeCell ref="B322:E322"/>
    <mergeCell ref="B315:F315"/>
    <mergeCell ref="B330:E330"/>
    <mergeCell ref="B337:F337"/>
    <mergeCell ref="B342:E342"/>
    <mergeCell ref="B131:F131"/>
    <mergeCell ref="K6:N6"/>
    <mergeCell ref="B22:I22"/>
    <mergeCell ref="B24:I24"/>
    <mergeCell ref="B30:I30"/>
    <mergeCell ref="B32:I32"/>
    <mergeCell ref="B97:I97"/>
    <mergeCell ref="B90:I90"/>
    <mergeCell ref="B122:F122"/>
    <mergeCell ref="B123:F123"/>
    <mergeCell ref="B124:F124"/>
    <mergeCell ref="B126:F126"/>
    <mergeCell ref="B128:G128"/>
    <mergeCell ref="A1:R1"/>
    <mergeCell ref="A4:H4"/>
    <mergeCell ref="B43:I43"/>
    <mergeCell ref="B47:I47"/>
    <mergeCell ref="B48:I48"/>
    <mergeCell ref="O6:O7"/>
    <mergeCell ref="P6:P7"/>
    <mergeCell ref="Q6:R6"/>
    <mergeCell ref="B10:I10"/>
    <mergeCell ref="A9:H9"/>
    <mergeCell ref="A6:A7"/>
    <mergeCell ref="B6:B7"/>
    <mergeCell ref="C6:D6"/>
    <mergeCell ref="E6:F6"/>
    <mergeCell ref="H6:J6"/>
    <mergeCell ref="G6:G7"/>
    <mergeCell ref="B135:F135"/>
    <mergeCell ref="B140:F140"/>
    <mergeCell ref="B146:F146"/>
    <mergeCell ref="B151:F151"/>
    <mergeCell ref="B154:F154"/>
    <mergeCell ref="B11:I11"/>
    <mergeCell ref="B15:I15"/>
    <mergeCell ref="B104:I104"/>
    <mergeCell ref="B18:I18"/>
    <mergeCell ref="B121:F121"/>
    <mergeCell ref="B51:I51"/>
    <mergeCell ref="B66:I66"/>
    <mergeCell ref="B71:I71"/>
    <mergeCell ref="B86:I86"/>
    <mergeCell ref="B465:D465"/>
    <mergeCell ref="B115:I115"/>
    <mergeCell ref="B117:I117"/>
    <mergeCell ref="B157:F157"/>
    <mergeCell ref="B158:F158"/>
    <mergeCell ref="B165:F165"/>
    <mergeCell ref="B199:F199"/>
    <mergeCell ref="B204:F204"/>
    <mergeCell ref="B220:F220"/>
    <mergeCell ref="B221:F221"/>
    <mergeCell ref="B251:E251"/>
    <mergeCell ref="B267:F267"/>
    <mergeCell ref="B283:F283"/>
    <mergeCell ref="B292:F292"/>
    <mergeCell ref="A464:D464"/>
    <mergeCell ref="B133:F133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2026-06-02T12:13:07Z</cp:lastPrinted>
  <dcterms:created xsi:type="dcterms:W3CDTF">2024-06-20T13:41:56Z</dcterms:created>
  <dcterms:modified xsi:type="dcterms:W3CDTF">2026-06-09T14:02:06Z</dcterms:modified>
</cp:coreProperties>
</file>