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65" yWindow="105" windowWidth="6960" windowHeight="12015"/>
  </bookViews>
  <sheets>
    <sheet name="Table 3" sheetId="3" r:id="rId1"/>
  </sheets>
  <definedNames>
    <definedName name="_xlnm.Print_Titles" localSheetId="0">'Table 3'!$8:$8</definedName>
    <definedName name="_xlnm.Print_Area" localSheetId="0">'Table 3'!$A$1:$R$71</definedName>
  </definedNames>
  <calcPr calcId="145621" calcMode="auto" fullCalcOnLoad="1" forceFullCalc="1"/>
</workbook>
</file>

<file path=xl/sharedStrings.xml><?xml version="1.0" encoding="utf-8"?>
<sst xmlns="http://schemas.openxmlformats.org/spreadsheetml/2006/main" count="281" uniqueCount="114">
  <si>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</si>
  <si>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</si>
  <si>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</si>
  <si>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</si>
  <si>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</si>
  <si>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</si>
  <si>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</si>
  <si>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</si>
  <si>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</si>
  <si>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</si>
  <si>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</si>
  <si>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</si>
  <si>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</si>
  <si>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</si>
  <si>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</si>
  <si>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</si>
  <si>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100 М</t>
  </si>
  <si>
    <t>1 Т</t>
  </si>
  <si>
    <t>1 ШТ.</t>
  </si>
  <si>
    <t>Ед. изм.</t>
  </si>
  <si>
    <t>ШТ</t>
  </si>
  <si>
    <t>м</t>
  </si>
  <si>
    <t>100 м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</si>
  <si>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</si>
  <si>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шт.</t>
  </si>
  <si>
    <t>ИТОГО</t>
  </si>
  <si>
    <t>Составил:</t>
  </si>
  <si>
    <t>М</t>
  </si>
  <si>
    <t>ШТ.</t>
  </si>
  <si>
    <t>1  ШТ.</t>
  </si>
  <si>
    <t>4.11-17-1</t>
  </si>
  <si>
    <t>ЩИТЫ И ПУЛЬТЫ МАССОЙ: ДО 50 КГ</t>
  </si>
  <si>
    <t>Прайс-лист Лист 76</t>
  </si>
  <si>
    <t>4.11-3-1</t>
  </si>
  <si>
    <t>ПРИБОРЫ, УСТАНАВЛИВАЕМЫЕ НА МЕТАЛЛОКОНСТРУКЦИЯХ ИЛИ ЩИТАХ, МАССА ПРИБОРОВ: ДО 5 КГ</t>
  </si>
  <si>
    <t>Пульт управления выносной типа СФ-ПУ8008; Напряжение питания 18-28,5 В, графический сенсорный цветной дисплей, 11 индикаторов состояния, интерфейс - RS-485, IP20, габаритные размеры 308х165х35 мм (ПУ-2)</t>
  </si>
  <si>
    <t>Шкаф контрольно-пусковой ШКП-4 для систем пожаротушения и дымоудаления; Напряжение питания от трехфазной сети переменного тока частотой (50 ±1) Гц 380В, потребляемая мощность 30 Вт, количество управляемых двигателей 1, мощность управляемой нагрузки 4 кВт, номинальный коммутируемый ток 10 А, диапазон рабочих температур -30…+50 °С, степень защиты IP30, габаритные размеры 500х400х155 мм (ДУ1-ЩУ, ПД2-ЩУ, ПД3-ЩУ, ПД4-ЩУ)</t>
  </si>
  <si>
    <t>4.8-288-2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</si>
  <si>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</si>
  <si>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>ТРУБЫ ГОФРИРОВАННЫЕ ПОЛИВИНИЛХЛОРИДНЫЕ НАРУЖНЫМ ДИАМЕТРОМ 25 ММ ОТКРЫТО ПО СТЕНАМ И ПОТОЛКАМ С УСТАНОВКОЙ СОЕДИНИТЕЛЬНЫХ КОРОБОК</t>
  </si>
  <si>
    <t>4.8-170-1</t>
  </si>
  <si>
    <t>ТРУБЫ СТАЛЬНЫЕ ПО УСТАНОВЛЕННЫМ КОНСТРУКЦИЯМ, ТРУБЫ ПО СТЕНАМ С КРЕПЛЕНИЕМ СКОБАМИ, ДИАМЕТР: ДО 25 ММ2</t>
  </si>
  <si>
    <t>1.12-1-24</t>
  </si>
  <si>
    <t>ЗАГОТОВКИ ДЛЯ ЭЛЕКТРОПРОВОДКИ ИЗ ВОДОГАЗОПРОВОДНЫХ ТРУБ, ДИАМЕТР УСЛОВНОГО ПРОХОДА, ММ, 25</t>
  </si>
  <si>
    <t>4.8-280-1</t>
  </si>
  <si>
    <t>ПРОКЛАДКА ПЛАСТИКОВОГО КАБЕЛЬ-КАНАЛА ПО КИРПИЧНОМУ ОСНОВАНИЮ</t>
  </si>
  <si>
    <t>4.8-158-1</t>
  </si>
  <si>
    <t>ЛОТКИ МЕТАЛЛИЧЕСКИЕ ШТАМПОВАННЫЕ ПО УСТАНОВЛЕННЫМ КОНСТРУКЦИЯМ, ШИРИНА ЛОТКОВ: ДО 200 ММ</t>
  </si>
  <si>
    <t>1.21-5-556</t>
  </si>
  <si>
    <t>ЛОТКИ КАБЕЛЬНЫЕ ОЦИНКОВАННЫЕ, НЕПЕРФОРИРОВАННЫЕ, ПРОСТЫЕ, БЕЗ КРЫШЕК, ТИП PNK-50</t>
  </si>
  <si>
    <t>1.21-5-559</t>
  </si>
  <si>
    <t>КРЫШКИ ДЛЯ ЛОТКОВ ПРОСТЫХ МАРКИ PNK-50</t>
  </si>
  <si>
    <t>КРОНШТЕЙНЫ СТАЛЬНЫЕ ОЦИНКОВАННЫЕ К СТЕНЕ ДЛЯ ЛОТКОВ ТИПА PNK-200</t>
  </si>
  <si>
    <t>1.21-5-808</t>
  </si>
  <si>
    <t>ПЛАНКИ СОЕДИНИТЕЛЬНЫЕ ДЛЯ ЛОТКОВ ТИПА PNK</t>
  </si>
  <si>
    <t>УГОЛЬНИКИ СТАЛЬНЫЕ ПЕРФОРИРОВАННЫЕ ОЦИНКОВАННЫЕ ДЛЯ ЛОТКОВ ЛП, ТИП УЛП 100Х25</t>
  </si>
  <si>
    <t>КРЫШКИ УГЛОВЫЕ СТАЛЬНЫЕ ОЦИНКОВАННЫЕ ДЛЯ ЛОТКОВ ЛП, ЛСП, ТИП КРУ 100</t>
  </si>
  <si>
    <t>4.8-175-1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</si>
  <si>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2,5 ММ2</t>
  </si>
  <si>
    <t>КАБЕЛИ СИММЕТРИЧНЫЕ С МЕДНЫМИ ЖИЛАМИ, ОГНЕСТОЙКИЕ, ПАРНОЙ СКРУТКИ, С ИЗОЛЯЦИЕЙ ИЗ РЕЗИНЫ, В ОБОЛОЧКЕ ИЗ ПОЛИМЕРНОЙ КОМПОЗИЦИИ, НЕ СОДЕРЖАЩЕЙ ГАЛОГЕНОВ, МАРКА КПСНГ(А)-FRHF, ЧИСЛО ПАР И СЕЧЕНИЕ ЖИЛ, ММ2: 1Х2Х0,75  (FRLSLT)</t>
  </si>
  <si>
    <t>КМ</t>
  </si>
  <si>
    <t>ПРОВОДА И КАБЕЛИ В КОРОБАХ, ПРОВОД, СЕЧЕНИЕ: ДО 6 ММ2</t>
  </si>
  <si>
    <t>КАБЕЛИ КОНТРОЛЬНЫЕ С МЕДНЫМИ ЖИЛАМИ, С ПОЛИВИНИЛХЛОРИДНОЙ ИЗОЛЯЦИЕЙ, В ОБОЛОЧКЕ ИЗ ПОЛИВИНИЛХЛОРИДНОГО ПЛАСТИКАТА ПОНИЖЕННОЙ ГОРЮЧЕСТИ, С НИЗКИМ ДЫМО- И ГАЗОВЫДЕЛЕНИЕМ, МАРКА КВВГНГ-LS, ЧИСЛО ЖИЛ И СЕЧЕНИЕ, ММ2: 3Х0,75</t>
  </si>
  <si>
    <t>КАБЕЛИ КОНТРОЛЬНЫЕ С МЕДНЫМИ ЖИЛАМИ, С ИЗОЛЯЦИЕЙ И ОБОЛОЧКОЙ ИЗ ПОЛИВИНИЛХЛОРИДНОЙ КОМПОЗИЦИИ ПОНИЖЕННОЙ ПОЖАРООПАСНОСТИ, С НИЗКИМ ДЫМО- И ГАЗОВЫДЕЛЕНИЕМ, В ОБЩЕМ ЭКРАНЕ ПОД ОБОЛОЧКОЙ, МАРКА КВВГЭНГ-LS, ЧИСЛО ЖИЛ И СЕЧЕНИЕ, ММ2: 3Х0,75</t>
  </si>
  <si>
    <t>КАБЕЛИ КОНТРОЛЬНЫЕ С МЕДНЫМИ ЖИЛАМИ, МАРКА КВВГНГ(А)-LS, ЧИСЛО ЖИЛ И СЕЧЕНИЕ 7Х0,75 ММ2</t>
  </si>
  <si>
    <t>1.23-4-336</t>
  </si>
  <si>
    <t>КАБЕЛИ МАГИСТРАЛЬНЫЕ (ВИТАЯ ПАРА) НЕЭКРАНИРОВАННЫЕ ОДНОЖИЛЬНЫЕ, КАТЕГОРИЯ 5Е ENHANCED, ПРОИЗВОДСТВО ФИРМЫ "АЕSP ", ТИП UTP, ЧИСЛО ЭЛЕМЕНТОВ И ДИАМЕТР ЖИЛЫ, ММ: 2Х2Х0,51 (AWG 24)</t>
  </si>
  <si>
    <t>КОРОБКИ РАСПАЕЧНЫЕ, СЕРИЯ "TYCO", ИЗ ПОЛИСТИРОЛА, ОТКРЫТОЙ УСТАНОВКИ, СТЕПЕНЬ ЗАЩИТЫ IP55, 4 ВВОДА, ДИАМЕТР 80 ММ, ВЫСОТА 50 ММ, АРТИКУЛ 67025</t>
  </si>
  <si>
    <t>5.2-32-1</t>
  </si>
  <si>
    <t>ПРОВЕРКА ВСЕГО ТЕХНОЛОГИЧЕСКОГО КОМПЛЕКСА В РЕЖИМАХ РАБОТЫ И КОНТРОЛЯ, СДАЧА В ЭКСПЛУАТАЦИЮ</t>
  </si>
  <si>
    <t>КОМПЛЕКС</t>
  </si>
  <si>
    <t>Автоматизация вентиляции</t>
  </si>
  <si>
    <t>ЩИТ УПРАВЛЕНИЯ ВЕНТИЛЯТОРОМ ЩУВ-1 0,18 КВТ   Ц:8405/1,18/4,11*1,042</t>
  </si>
  <si>
    <t>13-1-2-250
доп.11</t>
  </si>
  <si>
    <t>13-1-1-447
Доп. 8</t>
  </si>
  <si>
    <t>4.8-288-2
Доп.19</t>
  </si>
  <si>
    <t>4.8-288-3
Доп.19</t>
  </si>
  <si>
    <t>1.21-5-918
Доп.6</t>
  </si>
  <si>
    <t>1.21-5-912
Доп.6</t>
  </si>
  <si>
    <t>1.21-5-942
Доп.7</t>
  </si>
  <si>
    <t>4.8-175-1
Доп.15</t>
  </si>
  <si>
    <t>1.23-9-111
Доп.33</t>
  </si>
  <si>
    <t>4.8-162-1
Доп.15</t>
  </si>
  <si>
    <t>1.23-1-346
Доп.6, Доп.46</t>
  </si>
  <si>
    <t>1.23-1-362
Доп.6, Доп.46</t>
  </si>
  <si>
    <t>1.23-1-340
Доп.6, Доп.46</t>
  </si>
  <si>
    <t>1.21-5-935
Доп.7</t>
  </si>
  <si>
    <t xml:space="preserve">2
</t>
  </si>
  <si>
    <t>Раздел 1.Автоматизация</t>
  </si>
  <si>
    <t>Работы, предусмотренные сметами 2018 г.
ЛС №02-01-05_искл, ЛС № 02-01-05 (2018 г.), частично ЛС № 02-01-05_доб.
Нумерация по ЛС № 02-01-05_2018 г, (по доб. работам - по ЛС № 02-01-05_доб. - указана в скобках)</t>
  </si>
  <si>
    <t>Новые работы
ЛС № 02-01-05_доб</t>
  </si>
  <si>
    <t>117/15-АОВ</t>
  </si>
  <si>
    <t>Установка съемных и выдвижных блоков (модулей, ячеек, ТЭЗ) массой до 5 кг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</si>
  <si>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</si>
  <si>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2,5 мм2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</si>
  <si>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6 мм2</t>
  </si>
  <si>
    <t>Монтаж отдельно устанавливаемого преобразователя или блока питания</t>
  </si>
  <si>
    <t xml:space="preserve">4
</t>
  </si>
  <si>
    <t xml:space="preserve">6
</t>
  </si>
  <si>
    <t>Раздел 1. Автоматизация вентиляции. Добавленные работы</t>
  </si>
  <si>
    <t>4.11-12-1</t>
  </si>
  <si>
    <t>Патч-панель Rexant, 19, 1U, 24 порта RJ-45</t>
  </si>
  <si>
    <t>Труба гофрированная ПВХ 20 мм с протяжкой</t>
  </si>
  <si>
    <t>4.8-175-2</t>
  </si>
  <si>
    <t>4.10-19-6</t>
  </si>
  <si>
    <t>Блок питания ОВЕН БП60Б-Д4-24</t>
  </si>
  <si>
    <t>Источник бесперебойного питания Штиль SW500L</t>
  </si>
  <si>
    <t>Сетевой шлюз для доступа к сервису OwenCloud ПЕ210</t>
  </si>
  <si>
    <t>Информационный (сетевой) кабель ParLan U/UTP Cat5e PVCLS нг(А) - FRLSLTx 4х2х0,52</t>
  </si>
  <si>
    <t>27.12.31.000. п.7</t>
  </si>
  <si>
    <t>Кабель для организации двухпроводных линий КСРВнг(А)-FRLSLTx 2x0,50 мм</t>
  </si>
  <si>
    <t>Кабель электропитания КПРВГнг(А)-FRLSLTx 3х1,5 Паритет 102125</t>
  </si>
  <si>
    <t>Кабель КПРВГнг(А)-FRLS 2х1,5 мм Партитет</t>
  </si>
  <si>
    <t>Кабель информационный КИС-РВнг(А)-FRLSLTx 2х2х0,50 Паритет 102205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</si>
</sst>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umFmts count="9">
    <numFmt numFmtId="164" formatCode="_-* #,##0.00\ _₽_-;\-* #,##0.00\ _₽_-;_-* &quot;-&quot;??\ _₽_-;_-@_-"/>
    <numFmt numFmtId="165" formatCode="_-* #,##0.00_-;\-* #,##0.00_-;_-* &quot;-&quot;??_-;_-@_-"/>
    <numFmt numFmtId="166" formatCode="0.0000"/>
    <numFmt numFmtId="167" formatCode="0.000"/>
    <numFmt numFmtId="168" formatCode="0.0"/>
    <numFmt numFmtId="169" formatCode="0.00000"/>
    <numFmt numFmtId="170" formatCode="#,##0.00;[Red]\-\ #,##0.00"/>
    <numFmt numFmtId="171" formatCode="#,##0.00############;[Red]\-\ #,##0.00############"/>
    <numFmt numFmtId="173" formatCode="#,##0.0000"/>
  </numFmts>
  <fonts count="63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3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i/>
      <sz val="12"/>
      <color rgb="FF7F7F7F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1">
    <xf numFmtId="0" fontId="0" fillId="0" borderId="0"/>
    <xf numFmtId="165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5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6">
      <alignment horizontal="center"/>
    </xf>
    <xf numFmtId="0" fontId="33" fillId="0" borderId="0">
      <alignment vertical="top"/>
    </xf>
    <xf numFmtId="0" fontId="12" fillId="0" borderId="6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6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6">
      <alignment horizontal="center" vertical="top"/>
    </xf>
    <xf numFmtId="0" fontId="37" fillId="0" borderId="6">
      <alignment horizontal="center" vertical="center"/>
    </xf>
    <xf numFmtId="0" fontId="12" fillId="0" borderId="0"/>
    <xf numFmtId="0" fontId="12" fillId="0" borderId="6">
      <alignment horizontal="center" wrapText="1"/>
    </xf>
    <xf numFmtId="0" fontId="12" fillId="0" borderId="6">
      <alignment horizontal="center"/>
    </xf>
    <xf numFmtId="0" fontId="12" fillId="0" borderId="6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43" fillId="0" borderId="0"/>
  </cellStyleXfs>
  <cellXfs count="254">
    <xf numFmtId="0" fontId="0" fillId="0" borderId="0" xfId="0" applyAlignment="1">
      <alignment horizontal="left" vertical="top"/>
    </xf>
    <xf numFmtId="168" fontId="39" fillId="0" borderId="6" xfId="0" applyNumberFormat="1" applyFont="1" applyFill="1" applyBorder="1" applyAlignment="1" applyProtection="1">
      <alignment horizontal="center" vertical="top" wrapText="1"/>
    </xf>
    <xf numFmtId="4" fontId="12" fillId="0" borderId="6" xfId="0" applyNumberFormat="1" applyFont="1" applyFill="1" applyBorder="1" applyAlignment="1">
      <alignment horizontal="center" vertical="top" wrapText="1"/>
    </xf>
    <xf numFmtId="0" fontId="31" fillId="0" borderId="6" xfId="0" applyNumberFormat="1" applyFont="1" applyFill="1" applyBorder="1" applyAlignment="1" applyProtection="1">
      <alignment horizontal="center" vertical="top" wrapText="1"/>
    </xf>
    <xf numFmtId="2" fontId="39" fillId="0" borderId="6" xfId="0" applyNumberFormat="1" applyFont="1" applyFill="1" applyBorder="1" applyAlignment="1" applyProtection="1">
      <alignment horizontal="center" vertical="top" wrapText="1"/>
    </xf>
    <xf numFmtId="4" fontId="13" fillId="0" borderId="6" xfId="0" applyNumberFormat="1" applyFont="1" applyFill="1" applyBorder="1" applyAlignment="1">
      <alignment horizontal="center" vertical="top" shrinkToFit="1"/>
    </xf>
    <xf numFmtId="1" fontId="39" fillId="0" borderId="6" xfId="0" applyNumberFormat="1" applyFont="1" applyFill="1" applyBorder="1" applyAlignment="1" applyProtection="1">
      <alignment horizontal="center" vertical="top" wrapText="1"/>
    </xf>
    <xf numFmtId="0" fontId="39" fillId="0" borderId="6" xfId="0" applyNumberFormat="1" applyFont="1" applyFill="1" applyBorder="1" applyAlignment="1" applyProtection="1">
      <alignment horizontal="left" vertical="top" wrapText="1"/>
    </xf>
    <xf numFmtId="0" fontId="39" fillId="0" borderId="6" xfId="0" applyNumberFormat="1" applyFont="1" applyFill="1" applyBorder="1" applyAlignment="1" applyProtection="1">
      <alignment vertical="top" wrapText="1"/>
    </xf>
    <xf numFmtId="0" fontId="40" fillId="0" borderId="5" xfId="0" applyNumberFormat="1" applyFont="1" applyFill="1" applyBorder="1" applyAlignment="1" applyProtection="1">
      <alignment horizontal="left" vertical="top" wrapText="1"/>
    </xf>
    <xf numFmtId="1" fontId="39" fillId="0" borderId="6" xfId="40" applyNumberFormat="1" applyFont="1" applyFill="1" applyBorder="1" applyAlignment="1" applyProtection="1">
      <alignment horizontal="center" vertical="top" wrapText="1"/>
    </xf>
    <xf numFmtId="0" fontId="39" fillId="0" borderId="6" xfId="40" applyNumberFormat="1" applyFont="1" applyFill="1" applyBorder="1" applyAlignment="1" applyProtection="1">
      <alignment horizontal="left" vertical="top" wrapText="1"/>
    </xf>
    <xf numFmtId="0" fontId="39" fillId="0" borderId="6" xfId="40" applyNumberFormat="1" applyFont="1" applyFill="1" applyBorder="1" applyAlignment="1" applyProtection="1">
      <alignment vertical="top" wrapText="1"/>
    </xf>
    <xf numFmtId="0" fontId="31" fillId="0" borderId="6" xfId="40" applyNumberFormat="1" applyFont="1" applyFill="1" applyBorder="1" applyAlignment="1" applyProtection="1">
      <alignment horizontal="center" vertical="top" wrapText="1"/>
    </xf>
    <xf numFmtId="0" fontId="39" fillId="0" borderId="6" xfId="40" applyNumberFormat="1" applyFont="1" applyFill="1" applyBorder="1" applyAlignment="1" applyProtection="1">
      <alignment horizontal="center" vertical="top" wrapText="1"/>
    </xf>
    <xf numFmtId="168" fontId="39" fillId="0" borderId="6" xfId="40" applyNumberFormat="1" applyFont="1" applyFill="1" applyBorder="1" applyAlignment="1" applyProtection="1">
      <alignment horizontal="center" vertical="top" wrapText="1"/>
    </xf>
    <xf numFmtId="2" fontId="39" fillId="0" borderId="6" xfId="40" applyNumberFormat="1" applyFont="1" applyFill="1" applyBorder="1" applyAlignment="1" applyProtection="1">
      <alignment horizontal="center" vertical="top" wrapText="1"/>
    </xf>
    <xf numFmtId="169" fontId="39" fillId="0" borderId="6" xfId="40" applyNumberFormat="1" applyFont="1" applyFill="1" applyBorder="1" applyAlignment="1" applyProtection="1">
      <alignment horizontal="center" vertical="top" wrapText="1"/>
    </xf>
    <xf numFmtId="166" fontId="39" fillId="0" borderId="6" xfId="40" applyNumberFormat="1" applyFont="1" applyFill="1" applyBorder="1" applyAlignment="1" applyProtection="1">
      <alignment horizontal="center" vertical="top" wrapText="1"/>
    </xf>
    <xf numFmtId="167" fontId="39" fillId="0" borderId="6" xfId="40" applyNumberFormat="1" applyFont="1" applyFill="1" applyBorder="1" applyAlignment="1" applyProtection="1">
      <alignment horizontal="center" vertical="top" wrapText="1"/>
    </xf>
    <xf numFmtId="0" fontId="46" fillId="0" borderId="0" xfId="2" applyFont="1"/>
    <xf numFmtId="0" fontId="31" fillId="0" borderId="0" xfId="2"/>
    <xf numFmtId="0" fontId="47" fillId="0" borderId="0" xfId="2" applyFont="1"/>
    <xf numFmtId="0" fontId="47" fillId="0" borderId="0" xfId="2" applyFont="1" applyBorder="1" applyAlignment="1">
      <alignment horizontal="left" wrapText="1"/>
    </xf>
    <xf numFmtId="0" fontId="47" fillId="0" borderId="0" xfId="2" applyFont="1" applyAlignment="1">
      <alignment horizontal="center" vertical="center" wrapText="1"/>
    </xf>
    <xf numFmtId="170" fontId="49" fillId="0" borderId="0" xfId="2" applyNumberFormat="1" applyFont="1"/>
    <xf numFmtId="0" fontId="49" fillId="0" borderId="0" xfId="2" applyFont="1"/>
    <xf numFmtId="170" fontId="47" fillId="0" borderId="0" xfId="2" applyNumberFormat="1" applyFont="1"/>
    <xf numFmtId="0" fontId="47" fillId="0" borderId="6" xfId="2" applyFont="1" applyBorder="1" applyAlignment="1">
      <alignment horizontal="center" vertical="center" wrapText="1"/>
    </xf>
    <xf numFmtId="0" fontId="47" fillId="0" borderId="12" xfId="2" applyFont="1" applyBorder="1" applyAlignment="1">
      <alignment horizontal="center" vertical="center" wrapText="1"/>
    </xf>
    <xf numFmtId="170" fontId="31" fillId="0" borderId="0" xfId="2" applyNumberFormat="1"/>
    <xf numFmtId="0" fontId="47" fillId="0" borderId="5" xfId="2" applyFont="1" applyBorder="1"/>
    <xf numFmtId="0" fontId="40" fillId="0" borderId="6" xfId="0" applyNumberFormat="1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1" fillId="0" borderId="1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2" fontId="11" fillId="0" borderId="6" xfId="0" applyNumberFormat="1" applyFont="1" applyFill="1" applyBorder="1" applyAlignment="1">
      <alignment horizontal="center" vertical="top" shrinkToFit="1"/>
    </xf>
    <xf numFmtId="4" fontId="4" fillId="0" borderId="6" xfId="0" applyNumberFormat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left" vertical="top" wrapText="1"/>
    </xf>
    <xf numFmtId="167" fontId="11" fillId="0" borderId="6" xfId="0" applyNumberFormat="1" applyFont="1" applyFill="1" applyBorder="1" applyAlignment="1">
      <alignment horizontal="center" vertical="top" shrinkToFit="1"/>
    </xf>
    <xf numFmtId="168" fontId="11" fillId="0" borderId="6" xfId="0" applyNumberFormat="1" applyFont="1" applyFill="1" applyBorder="1" applyAlignment="1">
      <alignment horizontal="center" vertical="top" shrinkToFit="1"/>
    </xf>
    <xf numFmtId="4" fontId="4" fillId="0" borderId="6" xfId="0" applyNumberFormat="1" applyFont="1" applyFill="1" applyBorder="1" applyAlignment="1">
      <alignment horizontal="center" vertical="top"/>
    </xf>
    <xf numFmtId="0" fontId="41" fillId="0" borderId="8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1" fontId="5" fillId="0" borderId="6" xfId="0" applyNumberFormat="1" applyFont="1" applyFill="1" applyBorder="1" applyAlignment="1">
      <alignment horizontal="left" vertical="top"/>
    </xf>
    <xf numFmtId="165" fontId="44" fillId="0" borderId="6" xfId="1" applyFont="1" applyFill="1" applyBorder="1" applyAlignment="1">
      <alignment horizontal="left" vertical="top"/>
    </xf>
    <xf numFmtId="165" fontId="42" fillId="0" borderId="6" xfId="1" applyFont="1" applyFill="1" applyBorder="1" applyAlignment="1">
      <alignment horizontal="left" vertical="top"/>
    </xf>
    <xf numFmtId="164" fontId="4" fillId="0" borderId="0" xfId="0" applyNumberFormat="1" applyFont="1" applyFill="1" applyAlignment="1">
      <alignment horizontal="left" vertical="top"/>
    </xf>
    <xf numFmtId="0" fontId="45" fillId="0" borderId="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Alignment="1">
      <alignment horizontal="left" vertical="top"/>
    </xf>
    <xf numFmtId="0" fontId="47" fillId="0" borderId="0" xfId="2" applyFont="1" applyAlignment="1">
      <alignment horizontal="right" vertical="center"/>
    </xf>
    <xf numFmtId="0" fontId="47" fillId="0" borderId="0" xfId="2" applyFont="1" applyAlignment="1">
      <alignment horizontal="left"/>
    </xf>
    <xf numFmtId="0" fontId="46" fillId="0" borderId="11" xfId="2" applyFont="1" applyBorder="1" applyAlignment="1">
      <alignment horizontal="center"/>
    </xf>
    <xf numFmtId="0" fontId="49" fillId="0" borderId="0" xfId="2" applyFont="1" applyAlignment="1">
      <alignment horizontal="left" wrapText="1"/>
    </xf>
    <xf numFmtId="0" fontId="47" fillId="0" borderId="0" xfId="2" applyFont="1" applyAlignment="1">
      <alignment horizontal="left" wrapText="1"/>
    </xf>
    <xf numFmtId="171" fontId="47" fillId="0" borderId="0" xfId="2" applyNumberFormat="1" applyFont="1" applyAlignment="1">
      <alignment horizontal="right"/>
    </xf>
    <xf numFmtId="0" fontId="47" fillId="0" borderId="0" xfId="2" applyFont="1" applyFill="1" applyAlignment="1">
      <alignment horizontal="left"/>
    </xf>
    <xf numFmtId="0" fontId="47" fillId="0" borderId="0" xfId="39" applyFont="1" applyFill="1" applyAlignment="1">
      <alignment horizontal="left"/>
    </xf>
    <xf numFmtId="0" fontId="47" fillId="0" borderId="5" xfId="2" applyFont="1" applyBorder="1" applyAlignment="1">
      <alignment horizontal="left" wrapText="1"/>
    </xf>
    <xf numFmtId="0" fontId="47" fillId="0" borderId="0" xfId="2" applyFont="1" applyAlignment="1">
      <alignment horizontal="right"/>
    </xf>
    <xf numFmtId="0" fontId="45" fillId="0" borderId="5" xfId="2" applyFont="1" applyBorder="1" applyAlignment="1">
      <alignment horizontal="center" wrapText="1"/>
    </xf>
    <xf numFmtId="0" fontId="38" fillId="0" borderId="5" xfId="2" applyFont="1" applyBorder="1" applyAlignment="1">
      <alignment horizontal="center" wrapText="1"/>
    </xf>
    <xf numFmtId="0" fontId="48" fillId="0" borderId="5" xfId="2" applyFont="1" applyBorder="1" applyAlignment="1">
      <alignment horizontal="center" wrapText="1"/>
    </xf>
    <xf numFmtId="0" fontId="46" fillId="0" borderId="0" xfId="2" applyFont="1" applyAlignment="1">
      <alignment horizontal="center" wrapText="1"/>
    </xf>
    <xf numFmtId="0" fontId="31" fillId="0" borderId="0" xfId="2" applyAlignment="1"/>
    <xf numFmtId="0" fontId="49" fillId="0" borderId="0" xfId="2" applyFont="1" applyAlignment="1">
      <alignment horizontal="left"/>
    </xf>
    <xf numFmtId="0" fontId="12" fillId="0" borderId="1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4"/>
    </xf>
    <xf numFmtId="0" fontId="12" fillId="0" borderId="4" xfId="0" applyFont="1" applyFill="1" applyBorder="1" applyAlignment="1">
      <alignment horizontal="left" vertical="center" wrapText="1" indent="4"/>
    </xf>
    <xf numFmtId="0" fontId="12" fillId="0" borderId="3" xfId="0" applyFont="1" applyFill="1" applyBorder="1" applyAlignment="1">
      <alignment horizontal="left" vertical="center" wrapText="1" indent="4"/>
    </xf>
    <xf numFmtId="0" fontId="5" fillId="0" borderId="7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0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3"/>
    </xf>
    <xf numFmtId="0" fontId="12" fillId="0" borderId="3" xfId="0" applyFont="1" applyFill="1" applyBorder="1" applyAlignment="1">
      <alignment horizontal="left" vertical="center" wrapText="1" indent="3"/>
    </xf>
    <xf numFmtId="0" fontId="12" fillId="0" borderId="2" xfId="0" applyFont="1" applyFill="1" applyBorder="1" applyAlignment="1">
      <alignment horizontal="left" vertical="top" wrapText="1" indent="2"/>
    </xf>
    <xf numFmtId="0" fontId="12" fillId="0" borderId="4" xfId="0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left" vertical="top" wrapText="1" indent="2"/>
    </xf>
    <xf numFmtId="0" fontId="4" fillId="0" borderId="0" xfId="0" applyFont="1" applyFill="1" applyAlignment="1">
      <alignment horizontal="left" vertical="top"/>
    </xf>
    <xf numFmtId="0" fontId="40" fillId="0" borderId="7" xfId="0" applyNumberFormat="1" applyFont="1" applyFill="1" applyBorder="1" applyAlignment="1" applyProtection="1">
      <alignment horizontal="left" vertical="top" wrapText="1"/>
    </xf>
    <xf numFmtId="0" fontId="40" fillId="0" borderId="9" xfId="0" applyNumberFormat="1" applyFont="1" applyFill="1" applyBorder="1" applyAlignment="1" applyProtection="1">
      <alignment horizontal="left" vertical="top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3" fillId="0" borderId="0" xfId="40"/>
    <xf numFmtId="0" fontId="51" fillId="0" borderId="0" xfId="40" applyNumberFormat="1" applyFont="1" applyFill="1" applyBorder="1" applyAlignment="1" applyProtection="1"/>
    <xf numFmtId="0" fontId="52" fillId="0" borderId="0" xfId="40" applyNumberFormat="1" applyFont="1" applyFill="1" applyBorder="1" applyAlignment="1" applyProtection="1">
      <alignment horizontal="center"/>
    </xf>
    <xf numFmtId="0" fontId="46" fillId="0" borderId="0" xfId="40" applyNumberFormat="1" applyFont="1" applyFill="1" applyBorder="1" applyAlignment="1" applyProtection="1">
      <alignment horizontal="right" vertical="top"/>
    </xf>
    <xf numFmtId="0" fontId="53" fillId="0" borderId="5" xfId="40" applyFont="1" applyBorder="1" applyAlignment="1">
      <alignment horizontal="center" wrapText="1"/>
    </xf>
    <xf numFmtId="0" fontId="53" fillId="0" borderId="0" xfId="40" applyNumberFormat="1" applyFont="1" applyFill="1" applyBorder="1" applyAlignment="1" applyProtection="1">
      <alignment wrapText="1"/>
    </xf>
    <xf numFmtId="0" fontId="54" fillId="0" borderId="11" xfId="40" applyNumberFormat="1" applyFont="1" applyFill="1" applyBorder="1" applyAlignment="1" applyProtection="1">
      <alignment horizontal="center" vertical="top"/>
    </xf>
    <xf numFmtId="0" fontId="53" fillId="0" borderId="0" xfId="40" applyFont="1" applyAlignment="1">
      <alignment horizontal="center"/>
    </xf>
    <xf numFmtId="0" fontId="31" fillId="0" borderId="0" xfId="40" applyNumberFormat="1" applyFont="1" applyFill="1" applyBorder="1" applyAlignment="1" applyProtection="1">
      <alignment horizontal="center" vertical="top"/>
    </xf>
    <xf numFmtId="0" fontId="49" fillId="0" borderId="5" xfId="40" applyFont="1" applyBorder="1" applyAlignment="1">
      <alignment horizontal="center" wrapText="1"/>
    </xf>
    <xf numFmtId="0" fontId="49" fillId="0" borderId="0" xfId="40" applyNumberFormat="1" applyFont="1" applyFill="1" applyBorder="1" applyAlignment="1" applyProtection="1">
      <alignment wrapText="1"/>
    </xf>
    <xf numFmtId="0" fontId="51" fillId="0" borderId="5" xfId="40" applyNumberFormat="1" applyFont="1" applyFill="1" applyBorder="1" applyAlignment="1" applyProtection="1"/>
    <xf numFmtId="0" fontId="51" fillId="0" borderId="0" xfId="40" applyNumberFormat="1" applyFont="1" applyFill="1" applyBorder="1" applyAlignment="1" applyProtection="1">
      <alignment wrapText="1"/>
    </xf>
    <xf numFmtId="0" fontId="54" fillId="0" borderId="0" xfId="40" applyNumberFormat="1" applyFont="1" applyFill="1" applyBorder="1" applyAlignment="1" applyProtection="1">
      <alignment horizontal="center"/>
    </xf>
    <xf numFmtId="0" fontId="54" fillId="0" borderId="0" xfId="40" applyNumberFormat="1" applyFont="1" applyFill="1" applyBorder="1" applyAlignment="1" applyProtection="1"/>
    <xf numFmtId="0" fontId="51" fillId="0" borderId="0" xfId="40" applyNumberFormat="1" applyFont="1" applyFill="1" applyBorder="1" applyAlignment="1" applyProtection="1">
      <alignment horizontal="center"/>
    </xf>
    <xf numFmtId="0" fontId="51" fillId="0" borderId="0" xfId="40" applyNumberFormat="1" applyFont="1" applyFill="1" applyBorder="1" applyAlignment="1" applyProtection="1">
      <alignment horizontal="right" vertical="center"/>
    </xf>
    <xf numFmtId="0" fontId="52" fillId="0" borderId="0" xfId="40" applyNumberFormat="1" applyFont="1" applyFill="1" applyBorder="1" applyAlignment="1" applyProtection="1">
      <alignment horizontal="left"/>
    </xf>
    <xf numFmtId="2" fontId="51" fillId="0" borderId="0" xfId="40" applyNumberFormat="1" applyFont="1" applyFill="1" applyBorder="1" applyAlignment="1" applyProtection="1"/>
    <xf numFmtId="2" fontId="55" fillId="0" borderId="0" xfId="40" applyNumberFormat="1" applyFont="1" applyFill="1" applyBorder="1" applyAlignment="1" applyProtection="1">
      <alignment horizontal="right"/>
    </xf>
    <xf numFmtId="0" fontId="52" fillId="0" borderId="0" xfId="40" applyNumberFormat="1" applyFont="1" applyFill="1" applyBorder="1" applyAlignment="1" applyProtection="1">
      <alignment horizontal="left" vertical="center"/>
    </xf>
    <xf numFmtId="0" fontId="56" fillId="0" borderId="0" xfId="40" applyNumberFormat="1" applyFont="1" applyFill="1" applyBorder="1" applyAlignment="1" applyProtection="1"/>
    <xf numFmtId="2" fontId="56" fillId="0" borderId="0" xfId="40" applyNumberFormat="1" applyFont="1" applyFill="1" applyBorder="1" applyAlignment="1" applyProtection="1">
      <alignment horizontal="right"/>
    </xf>
    <xf numFmtId="0" fontId="51" fillId="0" borderId="0" xfId="40" applyNumberFormat="1" applyFont="1" applyFill="1" applyBorder="1" applyAlignment="1" applyProtection="1">
      <alignment horizontal="left" vertical="center"/>
    </xf>
    <xf numFmtId="0" fontId="51" fillId="0" borderId="0" xfId="40" applyNumberFormat="1" applyFont="1" applyFill="1" applyBorder="1" applyAlignment="1" applyProtection="1">
      <alignment horizontal="left" wrapText="1"/>
    </xf>
    <xf numFmtId="2" fontId="51" fillId="0" borderId="0" xfId="40" applyNumberFormat="1" applyFont="1" applyFill="1" applyBorder="1" applyAlignment="1" applyProtection="1">
      <alignment horizontal="right"/>
    </xf>
    <xf numFmtId="4" fontId="51" fillId="0" borderId="0" xfId="40" applyNumberFormat="1" applyFont="1" applyFill="1" applyBorder="1" applyAlignment="1" applyProtection="1">
      <alignment horizontal="right"/>
    </xf>
    <xf numFmtId="0" fontId="51" fillId="0" borderId="0" xfId="40" applyNumberFormat="1" applyFont="1" applyFill="1" applyBorder="1" applyAlignment="1" applyProtection="1">
      <alignment horizontal="left"/>
    </xf>
    <xf numFmtId="0" fontId="51" fillId="0" borderId="0" xfId="40" applyFont="1" applyAlignment="1">
      <alignment horizontal="left"/>
    </xf>
    <xf numFmtId="0" fontId="56" fillId="0" borderId="0" xfId="40" applyNumberFormat="1" applyFont="1" applyFill="1" applyBorder="1" applyAlignment="1" applyProtection="1">
      <alignment vertical="center"/>
    </xf>
    <xf numFmtId="0" fontId="56" fillId="0" borderId="6" xfId="40" applyNumberFormat="1" applyFont="1" applyFill="1" applyBorder="1" applyAlignment="1" applyProtection="1">
      <alignment horizontal="center" vertical="center"/>
    </xf>
    <xf numFmtId="0" fontId="55" fillId="0" borderId="0" xfId="40" applyNumberFormat="1" applyFont="1" applyFill="1" applyBorder="1" applyAlignment="1" applyProtection="1">
      <alignment wrapText="1"/>
    </xf>
    <xf numFmtId="0" fontId="56" fillId="0" borderId="6" xfId="40" applyNumberFormat="1" applyFont="1" applyFill="1" applyBorder="1" applyAlignment="1" applyProtection="1">
      <alignment horizontal="center" vertical="center" wrapText="1"/>
    </xf>
    <xf numFmtId="0" fontId="56" fillId="0" borderId="6" xfId="40" applyNumberFormat="1" applyFont="1" applyFill="1" applyBorder="1" applyAlignment="1" applyProtection="1">
      <alignment horizontal="left" vertical="top" wrapText="1"/>
    </xf>
    <xf numFmtId="0" fontId="56" fillId="0" borderId="6" xfId="40" applyNumberFormat="1" applyFont="1" applyFill="1" applyBorder="1" applyAlignment="1" applyProtection="1">
      <alignment horizontal="center" vertical="top" wrapText="1"/>
    </xf>
    <xf numFmtId="0" fontId="51" fillId="0" borderId="6" xfId="40" applyNumberFormat="1" applyFont="1" applyFill="1" applyBorder="1" applyAlignment="1" applyProtection="1">
      <alignment horizontal="center" vertical="top" wrapText="1"/>
    </xf>
    <xf numFmtId="49" fontId="56" fillId="0" borderId="0" xfId="40" applyNumberFormat="1" applyFont="1" applyFill="1" applyBorder="1" applyAlignment="1" applyProtection="1">
      <alignment vertical="top" wrapText="1"/>
    </xf>
    <xf numFmtId="0" fontId="52" fillId="0" borderId="0" xfId="40" applyNumberFormat="1" applyFont="1" applyFill="1" applyBorder="1" applyAlignment="1" applyProtection="1">
      <alignment wrapText="1"/>
    </xf>
    <xf numFmtId="0" fontId="56" fillId="0" borderId="6" xfId="40" applyNumberFormat="1" applyFont="1" applyFill="1" applyBorder="1" applyAlignment="1" applyProtection="1">
      <alignment vertical="top" wrapText="1"/>
    </xf>
    <xf numFmtId="0" fontId="56" fillId="0" borderId="0" xfId="40" applyNumberFormat="1" applyFont="1" applyFill="1" applyBorder="1" applyAlignment="1" applyProtection="1">
      <alignment wrapText="1"/>
    </xf>
    <xf numFmtId="0" fontId="51" fillId="0" borderId="0" xfId="40" applyNumberFormat="1" applyFont="1" applyFill="1" applyBorder="1" applyAlignment="1" applyProtection="1">
      <alignment horizontal="right" vertical="top"/>
    </xf>
    <xf numFmtId="49" fontId="51" fillId="0" borderId="5" xfId="40" applyNumberFormat="1" applyFont="1" applyFill="1" applyBorder="1" applyAlignment="1" applyProtection="1">
      <alignment vertical="top" wrapText="1"/>
    </xf>
    <xf numFmtId="49" fontId="51" fillId="0" borderId="5" xfId="40" applyNumberFormat="1" applyFont="1" applyFill="1" applyBorder="1" applyAlignment="1" applyProtection="1">
      <alignment horizontal="right" vertical="top" wrapText="1"/>
    </xf>
    <xf numFmtId="49" fontId="51" fillId="0" borderId="0" xfId="40" applyNumberFormat="1" applyFont="1" applyFill="1" applyBorder="1" applyAlignment="1" applyProtection="1">
      <alignment vertical="top" wrapText="1"/>
    </xf>
    <xf numFmtId="0" fontId="54" fillId="0" borderId="11" xfId="40" applyNumberFormat="1" applyFont="1" applyFill="1" applyBorder="1" applyAlignment="1" applyProtection="1">
      <alignment horizontal="center" vertical="center"/>
    </xf>
    <xf numFmtId="0" fontId="54" fillId="0" borderId="0" xfId="40" applyNumberFormat="1" applyFont="1" applyFill="1" applyBorder="1" applyAlignment="1" applyProtection="1">
      <alignment horizontal="center" vertical="center"/>
    </xf>
    <xf numFmtId="0" fontId="57" fillId="0" borderId="6" xfId="40" applyNumberFormat="1" applyFont="1" applyFill="1" applyBorder="1" applyAlignment="1" applyProtection="1">
      <alignment horizontal="center" vertical="center" wrapText="1"/>
    </xf>
    <xf numFmtId="0" fontId="57" fillId="0" borderId="13" xfId="40" applyNumberFormat="1" applyFont="1" applyFill="1" applyBorder="1" applyAlignment="1" applyProtection="1">
      <alignment horizontal="center" vertical="center" wrapText="1"/>
    </xf>
    <xf numFmtId="0" fontId="57" fillId="0" borderId="12" xfId="40" applyNumberFormat="1" applyFont="1" applyFill="1" applyBorder="1" applyAlignment="1" applyProtection="1">
      <alignment horizontal="center" vertical="center" wrapText="1"/>
    </xf>
    <xf numFmtId="0" fontId="57" fillId="0" borderId="14" xfId="40" applyNumberFormat="1" applyFont="1" applyFill="1" applyBorder="1" applyAlignment="1" applyProtection="1">
      <alignment horizontal="center" vertical="center" wrapText="1"/>
    </xf>
    <xf numFmtId="0" fontId="57" fillId="0" borderId="15" xfId="40" applyNumberFormat="1" applyFont="1" applyFill="1" applyBorder="1" applyAlignment="1" applyProtection="1">
      <alignment horizontal="center" vertical="center" wrapText="1"/>
    </xf>
    <xf numFmtId="0" fontId="57" fillId="0" borderId="16" xfId="40" applyNumberFormat="1" applyFont="1" applyFill="1" applyBorder="1" applyAlignment="1" applyProtection="1">
      <alignment horizontal="center" vertical="center" wrapText="1"/>
    </xf>
    <xf numFmtId="0" fontId="57" fillId="0" borderId="17" xfId="40" applyNumberFormat="1" applyFont="1" applyFill="1" applyBorder="1" applyAlignment="1" applyProtection="1">
      <alignment horizontal="center" vertical="center" wrapText="1"/>
    </xf>
    <xf numFmtId="0" fontId="57" fillId="0" borderId="6" xfId="40" applyNumberFormat="1" applyFont="1" applyFill="1" applyBorder="1" applyAlignment="1" applyProtection="1">
      <alignment horizontal="center" vertical="center"/>
    </xf>
    <xf numFmtId="0" fontId="57" fillId="0" borderId="7" xfId="40" applyNumberFormat="1" applyFont="1" applyFill="1" applyBorder="1" applyAlignment="1" applyProtection="1">
      <alignment horizontal="center" vertical="center"/>
    </xf>
    <xf numFmtId="0" fontId="58" fillId="0" borderId="6" xfId="40" applyNumberFormat="1" applyFont="1" applyFill="1" applyBorder="1" applyAlignment="1" applyProtection="1">
      <alignment horizontal="left" vertical="center" wrapText="1"/>
    </xf>
    <xf numFmtId="49" fontId="58" fillId="0" borderId="12" xfId="40" applyNumberFormat="1" applyFont="1" applyFill="1" applyBorder="1" applyAlignment="1" applyProtection="1">
      <alignment horizontal="center" vertical="top" wrapText="1"/>
    </xf>
    <xf numFmtId="0" fontId="58" fillId="0" borderId="12" xfId="40" applyNumberFormat="1" applyFont="1" applyFill="1" applyBorder="1" applyAlignment="1" applyProtection="1">
      <alignment horizontal="left" vertical="top" wrapText="1"/>
    </xf>
    <xf numFmtId="0" fontId="58" fillId="0" borderId="11" xfId="40" applyNumberFormat="1" applyFont="1" applyFill="1" applyBorder="1" applyAlignment="1" applyProtection="1">
      <alignment horizontal="left" vertical="top" wrapText="1"/>
    </xf>
    <xf numFmtId="0" fontId="58" fillId="0" borderId="12" xfId="40" applyNumberFormat="1" applyFont="1" applyFill="1" applyBorder="1" applyAlignment="1" applyProtection="1">
      <alignment horizontal="center" vertical="top" wrapText="1"/>
    </xf>
    <xf numFmtId="1" fontId="45" fillId="0" borderId="12" xfId="40" applyNumberFormat="1" applyFont="1" applyFill="1" applyBorder="1" applyAlignment="1" applyProtection="1">
      <alignment horizontal="right" vertical="top" wrapText="1"/>
    </xf>
    <xf numFmtId="2" fontId="45" fillId="0" borderId="12" xfId="40" applyNumberFormat="1" applyFont="1" applyFill="1" applyBorder="1" applyAlignment="1" applyProtection="1">
      <alignment horizontal="right" vertical="top" wrapText="1"/>
    </xf>
    <xf numFmtId="0" fontId="45" fillId="0" borderId="12" xfId="40" applyNumberFormat="1" applyFont="1" applyFill="1" applyBorder="1" applyAlignment="1" applyProtection="1">
      <alignment horizontal="center" vertical="top" wrapText="1"/>
    </xf>
    <xf numFmtId="0" fontId="45" fillId="0" borderId="12" xfId="40" applyNumberFormat="1" applyFont="1" applyFill="1" applyBorder="1" applyAlignment="1" applyProtection="1">
      <alignment horizontal="right" vertical="top" wrapText="1"/>
    </xf>
    <xf numFmtId="0" fontId="57" fillId="0" borderId="6" xfId="40" applyNumberFormat="1" applyFont="1" applyFill="1" applyBorder="1" applyAlignment="1" applyProtection="1">
      <alignment horizontal="center" vertical="center" wrapText="1"/>
    </xf>
    <xf numFmtId="0" fontId="57" fillId="0" borderId="6" xfId="40" applyNumberFormat="1" applyFont="1" applyFill="1" applyBorder="1" applyAlignment="1" applyProtection="1">
      <alignment horizontal="left" vertical="top" wrapText="1"/>
    </xf>
    <xf numFmtId="0" fontId="57" fillId="0" borderId="6" xfId="40" applyNumberFormat="1" applyFont="1" applyFill="1" applyBorder="1" applyAlignment="1" applyProtection="1">
      <alignment horizontal="center" vertical="top" wrapText="1"/>
    </xf>
    <xf numFmtId="0" fontId="38" fillId="0" borderId="6" xfId="40" applyNumberFormat="1" applyFont="1" applyFill="1" applyBorder="1" applyAlignment="1" applyProtection="1">
      <alignment horizontal="right" vertical="top" wrapText="1"/>
    </xf>
    <xf numFmtId="2" fontId="38" fillId="0" borderId="6" xfId="40" applyNumberFormat="1" applyFont="1" applyFill="1" applyBorder="1" applyAlignment="1" applyProtection="1">
      <alignment horizontal="right" vertical="top" wrapText="1"/>
    </xf>
    <xf numFmtId="0" fontId="38" fillId="0" borderId="6" xfId="40" applyNumberFormat="1" applyFont="1" applyFill="1" applyBorder="1" applyAlignment="1" applyProtection="1">
      <alignment horizontal="center" vertical="top" wrapText="1"/>
    </xf>
    <xf numFmtId="2" fontId="38" fillId="0" borderId="6" xfId="40" applyNumberFormat="1" applyFont="1" applyFill="1" applyBorder="1" applyAlignment="1" applyProtection="1">
      <alignment horizontal="center" vertical="top" wrapText="1"/>
    </xf>
    <xf numFmtId="4" fontId="38" fillId="0" borderId="6" xfId="40" applyNumberFormat="1" applyFont="1" applyFill="1" applyBorder="1" applyAlignment="1" applyProtection="1">
      <alignment horizontal="right" vertical="top" wrapText="1"/>
    </xf>
    <xf numFmtId="1" fontId="38" fillId="0" borderId="6" xfId="40" applyNumberFormat="1" applyFont="1" applyFill="1" applyBorder="1" applyAlignment="1" applyProtection="1">
      <alignment horizontal="right" vertical="top" wrapText="1"/>
    </xf>
    <xf numFmtId="1" fontId="38" fillId="0" borderId="6" xfId="40" applyNumberFormat="1" applyFont="1" applyFill="1" applyBorder="1" applyAlignment="1" applyProtection="1">
      <alignment horizontal="center" vertical="top" wrapText="1"/>
    </xf>
    <xf numFmtId="0" fontId="58" fillId="0" borderId="6" xfId="40" applyNumberFormat="1" applyFont="1" applyFill="1" applyBorder="1" applyAlignment="1" applyProtection="1">
      <alignment horizontal="center" vertical="top" wrapText="1"/>
    </xf>
    <xf numFmtId="0" fontId="58" fillId="0" borderId="6" xfId="40" applyNumberFormat="1" applyFont="1" applyFill="1" applyBorder="1" applyAlignment="1" applyProtection="1">
      <alignment horizontal="left" vertical="top" wrapText="1"/>
    </xf>
    <xf numFmtId="0" fontId="45" fillId="0" borderId="6" xfId="40" applyNumberFormat="1" applyFont="1" applyFill="1" applyBorder="1" applyAlignment="1" applyProtection="1">
      <alignment horizontal="right" vertical="top" wrapText="1"/>
    </xf>
    <xf numFmtId="0" fontId="45" fillId="0" borderId="6" xfId="40" applyNumberFormat="1" applyFont="1" applyFill="1" applyBorder="1" applyAlignment="1" applyProtection="1">
      <alignment horizontal="center" vertical="top" wrapText="1"/>
    </xf>
    <xf numFmtId="2" fontId="45" fillId="0" borderId="6" xfId="40" applyNumberFormat="1" applyFont="1" applyFill="1" applyBorder="1" applyAlignment="1" applyProtection="1">
      <alignment horizontal="right" vertical="top" wrapText="1"/>
    </xf>
    <xf numFmtId="4" fontId="45" fillId="0" borderId="6" xfId="40" applyNumberFormat="1" applyFont="1" applyFill="1" applyBorder="1" applyAlignment="1" applyProtection="1">
      <alignment horizontal="right" vertical="top" wrapText="1"/>
    </xf>
    <xf numFmtId="4" fontId="45" fillId="0" borderId="12" xfId="40" applyNumberFormat="1" applyFont="1" applyFill="1" applyBorder="1" applyAlignment="1" applyProtection="1">
      <alignment horizontal="right" vertical="top" wrapText="1"/>
    </xf>
    <xf numFmtId="49" fontId="57" fillId="0" borderId="15" xfId="40" applyNumberFormat="1" applyFont="1" applyFill="1" applyBorder="1" applyAlignment="1" applyProtection="1">
      <alignment horizontal="center" vertical="top" wrapText="1"/>
    </xf>
    <xf numFmtId="49" fontId="57" fillId="0" borderId="15" xfId="40" applyNumberFormat="1" applyFont="1" applyFill="1" applyBorder="1" applyAlignment="1" applyProtection="1">
      <alignment horizontal="left" vertical="top" wrapText="1"/>
    </xf>
    <xf numFmtId="49" fontId="57" fillId="0" borderId="15" xfId="40" applyNumberFormat="1" applyFont="1" applyFill="1" applyBorder="1" applyAlignment="1" applyProtection="1">
      <alignment vertical="top" wrapText="1"/>
    </xf>
    <xf numFmtId="168" fontId="38" fillId="0" borderId="6" xfId="40" applyNumberFormat="1" applyFont="1" applyFill="1" applyBorder="1" applyAlignment="1" applyProtection="1">
      <alignment horizontal="center" vertical="top" wrapText="1"/>
    </xf>
    <xf numFmtId="168" fontId="38" fillId="0" borderId="6" xfId="40" applyNumberFormat="1" applyFont="1" applyFill="1" applyBorder="1" applyAlignment="1" applyProtection="1">
      <alignment horizontal="right" vertical="top" wrapText="1"/>
    </xf>
    <xf numFmtId="49" fontId="57" fillId="0" borderId="6" xfId="40" applyNumberFormat="1" applyFont="1" applyFill="1" applyBorder="1" applyAlignment="1" applyProtection="1">
      <alignment horizontal="center" vertical="top" wrapText="1"/>
    </xf>
    <xf numFmtId="167" fontId="38" fillId="0" borderId="6" xfId="40" applyNumberFormat="1" applyFont="1" applyFill="1" applyBorder="1" applyAlignment="1" applyProtection="1">
      <alignment horizontal="right" vertical="top" wrapText="1"/>
    </xf>
    <xf numFmtId="0" fontId="59" fillId="0" borderId="0" xfId="40" applyNumberFormat="1" applyFont="1" applyFill="1" applyBorder="1" applyAlignment="1" applyProtection="1">
      <alignment horizontal="center" vertical="top" wrapText="1"/>
    </xf>
    <xf numFmtId="0" fontId="59" fillId="0" borderId="18" xfId="40" applyNumberFormat="1" applyFont="1" applyFill="1" applyBorder="1" applyAlignment="1" applyProtection="1">
      <alignment horizontal="center" vertical="top" wrapText="1"/>
    </xf>
    <xf numFmtId="0" fontId="59" fillId="0" borderId="17" xfId="40" applyNumberFormat="1" applyFont="1" applyFill="1" applyBorder="1" applyAlignment="1" applyProtection="1">
      <alignment horizontal="left" vertical="top" wrapText="1"/>
    </xf>
    <xf numFmtId="0" fontId="59" fillId="0" borderId="17" xfId="40" applyNumberFormat="1" applyFont="1" applyFill="1" applyBorder="1" applyAlignment="1" applyProtection="1">
      <alignment horizontal="center" vertical="top" wrapText="1"/>
    </xf>
    <xf numFmtId="0" fontId="59" fillId="0" borderId="17" xfId="40" applyNumberFormat="1" applyFont="1" applyFill="1" applyBorder="1" applyAlignment="1" applyProtection="1">
      <alignment horizontal="right" vertical="top" wrapText="1"/>
    </xf>
    <xf numFmtId="0" fontId="45" fillId="0" borderId="7" xfId="40" applyNumberFormat="1" applyFont="1" applyFill="1" applyBorder="1" applyAlignment="1" applyProtection="1">
      <alignment horizontal="left" vertical="top" wrapText="1"/>
    </xf>
    <xf numFmtId="0" fontId="45" fillId="0" borderId="9" xfId="40" applyNumberFormat="1" applyFont="1" applyFill="1" applyBorder="1" applyAlignment="1" applyProtection="1">
      <alignment horizontal="left" vertical="top" wrapText="1"/>
    </xf>
    <xf numFmtId="0" fontId="45" fillId="0" borderId="8" xfId="40" applyNumberFormat="1" applyFont="1" applyFill="1" applyBorder="1" applyAlignment="1" applyProtection="1">
      <alignment horizontal="left" vertical="top" wrapText="1"/>
    </xf>
    <xf numFmtId="0" fontId="45" fillId="0" borderId="6" xfId="40" applyNumberFormat="1" applyFont="1" applyFill="1" applyBorder="1" applyAlignment="1" applyProtection="1">
      <alignment vertical="top" wrapText="1"/>
    </xf>
    <xf numFmtId="0" fontId="58" fillId="0" borderId="0" xfId="40" applyNumberFormat="1" applyFont="1" applyFill="1" applyBorder="1" applyAlignment="1" applyProtection="1">
      <alignment vertical="top" wrapText="1"/>
    </xf>
    <xf numFmtId="0" fontId="58" fillId="0" borderId="18" xfId="40" applyNumberFormat="1" applyFont="1" applyFill="1" applyBorder="1" applyAlignment="1" applyProtection="1">
      <alignment vertical="top" wrapText="1"/>
    </xf>
    <xf numFmtId="0" fontId="58" fillId="0" borderId="6" xfId="40" applyNumberFormat="1" applyFont="1" applyFill="1" applyBorder="1" applyAlignment="1" applyProtection="1">
      <alignment horizontal="left" vertical="top" wrapText="1"/>
    </xf>
    <xf numFmtId="0" fontId="58" fillId="0" borderId="6" xfId="40" applyNumberFormat="1" applyFont="1" applyFill="1" applyBorder="1" applyAlignment="1" applyProtection="1">
      <alignment horizontal="right" vertical="top" wrapText="1"/>
    </xf>
    <xf numFmtId="0" fontId="58" fillId="0" borderId="6" xfId="40" applyNumberFormat="1" applyFont="1" applyFill="1" applyBorder="1" applyAlignment="1" applyProtection="1">
      <alignment vertical="top" wrapText="1"/>
    </xf>
    <xf numFmtId="4" fontId="58" fillId="0" borderId="6" xfId="40" applyNumberFormat="1" applyFont="1" applyFill="1" applyBorder="1" applyAlignment="1" applyProtection="1">
      <alignment horizontal="right" vertical="top" wrapText="1"/>
    </xf>
    <xf numFmtId="0" fontId="57" fillId="0" borderId="6" xfId="40" applyNumberFormat="1" applyFont="1" applyFill="1" applyBorder="1" applyAlignment="1" applyProtection="1">
      <alignment horizontal="left" vertical="top" wrapText="1"/>
    </xf>
    <xf numFmtId="0" fontId="57" fillId="0" borderId="6" xfId="40" applyNumberFormat="1" applyFont="1" applyFill="1" applyBorder="1" applyAlignment="1" applyProtection="1">
      <alignment horizontal="right" vertical="top" wrapText="1"/>
    </xf>
    <xf numFmtId="0" fontId="57" fillId="0" borderId="6" xfId="40" applyNumberFormat="1" applyFont="1" applyFill="1" applyBorder="1" applyAlignment="1" applyProtection="1">
      <alignment vertical="top" wrapText="1"/>
    </xf>
    <xf numFmtId="4" fontId="57" fillId="0" borderId="6" xfId="40" applyNumberFormat="1" applyFont="1" applyFill="1" applyBorder="1" applyAlignment="1" applyProtection="1">
      <alignment horizontal="right" vertical="top" wrapText="1"/>
    </xf>
    <xf numFmtId="2" fontId="57" fillId="0" borderId="6" xfId="40" applyNumberFormat="1" applyFont="1" applyFill="1" applyBorder="1" applyAlignment="1" applyProtection="1">
      <alignment horizontal="right" vertical="top" wrapText="1"/>
    </xf>
    <xf numFmtId="0" fontId="49" fillId="0" borderId="0" xfId="2" applyFont="1" applyAlignment="1">
      <alignment vertical="top"/>
    </xf>
    <xf numFmtId="2" fontId="5" fillId="0" borderId="0" xfId="0" applyNumberFormat="1" applyFont="1" applyFill="1" applyAlignment="1">
      <alignment horizontal="center" vertical="top"/>
    </xf>
    <xf numFmtId="173" fontId="13" fillId="0" borderId="6" xfId="0" applyNumberFormat="1" applyFont="1" applyFill="1" applyBorder="1" applyAlignment="1">
      <alignment horizontal="center" vertical="top" shrinkToFit="1"/>
    </xf>
    <xf numFmtId="0" fontId="56" fillId="0" borderId="0" xfId="40" applyNumberFormat="1" applyFont="1" applyFill="1" applyBorder="1" applyAlignment="1" applyProtection="1">
      <alignment horizontal="right"/>
    </xf>
    <xf numFmtId="0" fontId="48" fillId="0" borderId="0" xfId="40" applyNumberFormat="1" applyFont="1" applyFill="1" applyBorder="1" applyAlignment="1" applyProtection="1">
      <alignment horizontal="center"/>
    </xf>
    <xf numFmtId="0" fontId="31" fillId="0" borderId="5" xfId="40" applyNumberFormat="1" applyFont="1" applyFill="1" applyBorder="1" applyAlignment="1" applyProtection="1">
      <alignment horizontal="center" wrapText="1"/>
    </xf>
    <xf numFmtId="0" fontId="60" fillId="0" borderId="0" xfId="40" applyNumberFormat="1" applyFont="1" applyFill="1" applyBorder="1" applyAlignment="1" applyProtection="1">
      <alignment horizontal="left" vertical="top" wrapText="1"/>
    </xf>
    <xf numFmtId="1" fontId="56" fillId="0" borderId="6" xfId="40" applyNumberFormat="1" applyFont="1" applyFill="1" applyBorder="1" applyAlignment="1" applyProtection="1">
      <alignment horizontal="center" vertical="top" wrapText="1"/>
    </xf>
    <xf numFmtId="0" fontId="56" fillId="0" borderId="6" xfId="40" applyNumberFormat="1" applyFont="1" applyFill="1" applyBorder="1" applyAlignment="1" applyProtection="1"/>
    <xf numFmtId="167" fontId="56" fillId="0" borderId="6" xfId="40" applyNumberFormat="1" applyFont="1" applyFill="1" applyBorder="1" applyAlignment="1" applyProtection="1">
      <alignment horizontal="center" vertical="top" wrapText="1"/>
    </xf>
    <xf numFmtId="168" fontId="56" fillId="0" borderId="6" xfId="40" applyNumberFormat="1" applyFont="1" applyFill="1" applyBorder="1" applyAlignment="1" applyProtection="1">
      <alignment horizontal="center" vertical="top" wrapText="1"/>
    </xf>
    <xf numFmtId="2" fontId="56" fillId="0" borderId="6" xfId="40" applyNumberFormat="1" applyFont="1" applyFill="1" applyBorder="1" applyAlignment="1" applyProtection="1">
      <alignment horizontal="center" vertical="top" wrapText="1"/>
    </xf>
    <xf numFmtId="0" fontId="61" fillId="0" borderId="0" xfId="40" applyNumberFormat="1" applyFont="1" applyFill="1" applyBorder="1" applyAlignment="1" applyProtection="1">
      <alignment horizontal="center"/>
    </xf>
    <xf numFmtId="0" fontId="56" fillId="0" borderId="0" xfId="40" applyNumberFormat="1" applyFont="1" applyFill="1" applyBorder="1" applyAlignment="1" applyProtection="1">
      <alignment horizontal="center"/>
    </xf>
    <xf numFmtId="0" fontId="62" fillId="0" borderId="0" xfId="40" applyNumberFormat="1" applyFont="1" applyFill="1" applyBorder="1" applyAlignment="1" applyProtection="1"/>
    <xf numFmtId="0" fontId="56" fillId="0" borderId="0" xfId="40" applyNumberFormat="1" applyFont="1" applyFill="1" applyBorder="1" applyAlignment="1" applyProtection="1">
      <alignment horizontal="center"/>
    </xf>
    <xf numFmtId="0" fontId="61" fillId="0" borderId="0" xfId="40" applyNumberFormat="1" applyFont="1" applyFill="1" applyBorder="1" applyAlignment="1" applyProtection="1">
      <alignment horizontal="center" vertical="top"/>
    </xf>
    <xf numFmtId="0" fontId="61" fillId="0" borderId="0" xfId="40" applyNumberFormat="1" applyFont="1" applyFill="1" applyBorder="1" applyAlignment="1" applyProtection="1"/>
    <xf numFmtId="0" fontId="43" fillId="0" borderId="0" xfId="40" applyNumberFormat="1" applyFont="1" applyFill="1" applyBorder="1" applyAlignment="1" applyProtection="1">
      <alignment horizontal="left" vertical="top" wrapText="1"/>
    </xf>
    <xf numFmtId="0" fontId="60" fillId="0" borderId="16" xfId="40" applyNumberFormat="1" applyFont="1" applyFill="1" applyBorder="1" applyAlignment="1" applyProtection="1">
      <alignment horizontal="left" vertical="top" wrapText="1"/>
    </xf>
    <xf numFmtId="0" fontId="60" fillId="0" borderId="5" xfId="40" applyNumberFormat="1" applyFont="1" applyFill="1" applyBorder="1" applyAlignment="1" applyProtection="1">
      <alignment horizontal="left" vertical="top" wrapText="1"/>
    </xf>
    <xf numFmtId="0" fontId="60" fillId="0" borderId="19" xfId="40" applyNumberFormat="1" applyFont="1" applyFill="1" applyBorder="1" applyAlignment="1" applyProtection="1">
      <alignment horizontal="left" vertical="top" wrapText="1"/>
    </xf>
    <xf numFmtId="0" fontId="40" fillId="0" borderId="16" xfId="40" applyNumberFormat="1" applyFont="1" applyFill="1" applyBorder="1" applyAlignment="1" applyProtection="1">
      <alignment horizontal="left" vertical="top" wrapText="1"/>
    </xf>
    <xf numFmtId="0" fontId="40" fillId="0" borderId="5" xfId="40" applyNumberFormat="1" applyFont="1" applyFill="1" applyBorder="1" applyAlignment="1" applyProtection="1">
      <alignment horizontal="left" vertical="top" wrapText="1"/>
    </xf>
    <xf numFmtId="170" fontId="49" fillId="0" borderId="11" xfId="2" applyNumberFormat="1" applyFont="1" applyBorder="1" applyAlignment="1">
      <alignment horizontal="right" vertical="top"/>
    </xf>
    <xf numFmtId="0" fontId="50" fillId="0" borderId="0" xfId="2" applyFont="1" applyAlignment="1">
      <alignment horizontal="center" vertical="top" wrapText="1"/>
    </xf>
    <xf numFmtId="170" fontId="49" fillId="0" borderId="0" xfId="2" applyNumberFormat="1" applyFont="1" applyAlignment="1">
      <alignment horizontal="right" vertical="top"/>
    </xf>
    <xf numFmtId="0" fontId="49" fillId="0" borderId="0" xfId="2" applyFont="1" applyAlignment="1">
      <alignment horizontal="right" vertical="top"/>
    </xf>
    <xf numFmtId="2" fontId="4" fillId="0" borderId="0" xfId="0" applyNumberFormat="1" applyFont="1" applyFill="1" applyAlignment="1">
      <alignment horizontal="left" vertical="top"/>
    </xf>
    <xf numFmtId="2" fontId="4" fillId="0" borderId="0" xfId="0" applyNumberFormat="1" applyFont="1" applyFill="1" applyAlignment="1">
      <alignment horizontal="center" vertical="top"/>
    </xf>
    <xf numFmtId="0" fontId="4" fillId="0" borderId="6" xfId="0" applyFont="1" applyFill="1" applyBorder="1" applyAlignment="1">
      <alignment horizontal="left" vertical="top" wrapText="1"/>
    </xf>
    <xf numFmtId="4" fontId="44" fillId="0" borderId="6" xfId="1" applyFont="1" applyFill="1" applyBorder="1" applyAlignment="1" applyNumberFormat="1">
      <alignment horizontal="left" vertical="top"/>
    </xf>
    <xf numFmtId="4" fontId="42" fillId="0" borderId="6" xfId="1" applyFont="1" applyFill="1" applyBorder="1" applyAlignment="1" applyNumberFormat="1">
      <alignment horizontal="left" vertical="top"/>
    </xf>
    <xf numFmtId="4" fontId="5" fillId="0" borderId="0" xfId="0" applyNumberFormat="1" applyFont="1" applyFill="1" applyAlignment="1">
      <alignment horizontal="center" vertical="top"/>
    </xf>
    <xf numFmtId="4" fontId="4" fillId="0" borderId="0" xfId="0" applyNumberFormat="1" applyFont="1" applyFill="1" applyAlignment="1">
      <alignment horizontal="left" vertical="top"/>
    </xf>
    <xf numFmtId="4" fontId="4" fillId="0" borderId="0" xfId="0" applyNumberFormat="1" applyFont="1" applyFill="1" applyAlignment="1">
      <alignment horizontal="center" vertical="top"/>
    </xf>
  </cellXfs>
  <cellStyles count="41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R73"/>
  <sheetViews>
    <sheetView tabSelected="1" view="pageBreakPreview" zoomScale="70" zoomScaleNormal="100" zoomScaleSheetLayoutView="70" workbookViewId="0">
      <pane ySplit="7" topLeftCell="A54" activePane="bottomLeft" state="frozen"/>
      <selection pane="bottomLeft" activeCell="O74" sqref="O74"/>
    </sheetView>
  </sheetViews>
  <sheetFormatPr defaultColWidth="9.33203125" defaultRowHeight="12.75"/>
  <cols>
    <col min="1" max="1" width="5.33203125" style="36" customWidth="1"/>
    <col min="2" max="2" width="8.6640625" style="36" customWidth="1"/>
    <col min="3" max="4" width="12.1640625" style="36" customWidth="1"/>
    <col min="5" max="5" width="21.33203125" style="36" customWidth="1"/>
    <col min="6" max="6" width="25.1640625" style="36" customWidth="1"/>
    <col min="7" max="7" width="9.6640625" style="36" customWidth="1"/>
    <col min="8" max="8" width="16.83203125" style="36" customWidth="1"/>
    <col min="9" max="9" width="14.83203125" style="36" customWidth="1"/>
    <col min="10" max="10" width="14.1640625" style="36" customWidth="1"/>
    <col min="11" max="11" width="16" style="36" customWidth="1"/>
    <col min="12" max="12" width="17.33203125" style="36" customWidth="1"/>
    <col min="13" max="13" width="21.1640625" style="36" customWidth="1"/>
    <col min="14" max="14" width="17" style="36" customWidth="1"/>
    <col min="15" max="15" width="16.83203125" style="36" customWidth="1"/>
    <col min="16" max="16" width="16" style="36" customWidth="1"/>
    <col min="17" max="17" width="14.5" style="36" customWidth="1"/>
    <col min="18" max="18" width="16.1640625" style="36" customWidth="1"/>
    <col min="19" max="16384" width="9.33203125" style="36"/>
  </cols>
  <sheetData>
    <row r="1" spans="1:18" ht="42" customHeight="1">
      <c r="A1" s="84" t="s">
        <v>23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38"/>
      <c r="O2" s="38"/>
      <c r="P2" s="39"/>
      <c r="Q2" s="39"/>
      <c r="R2" s="39"/>
    </row>
    <row r="3" spans="1:18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  <c r="N3" s="38"/>
      <c r="O3" s="38"/>
      <c r="P3" s="39"/>
      <c r="Q3" s="39"/>
      <c r="R3" s="39"/>
    </row>
    <row r="4" spans="1:18" ht="20.25" customHeight="1">
      <c r="A4" s="84" t="s">
        <v>71</v>
      </c>
      <c r="B4" s="84"/>
      <c r="C4" s="84"/>
      <c r="D4" s="84"/>
      <c r="E4" s="84"/>
      <c r="F4" s="84"/>
      <c r="G4" s="84"/>
      <c r="H4" s="84"/>
      <c r="I4" s="37"/>
      <c r="J4" s="37"/>
      <c r="K4" s="37"/>
      <c r="L4" s="37"/>
      <c r="M4" s="38"/>
      <c r="N4" s="38"/>
      <c r="O4" s="38"/>
      <c r="P4" s="39"/>
      <c r="Q4" s="39"/>
      <c r="R4" s="39"/>
    </row>
    <row r="6" spans="1:18">
      <c r="A6" s="85" t="s">
        <v>0</v>
      </c>
      <c r="B6" s="87" t="s">
        <v>1</v>
      </c>
      <c r="C6" s="95" t="s">
        <v>6</v>
      </c>
      <c r="D6" s="96"/>
      <c r="E6" s="97" t="s">
        <v>7</v>
      </c>
      <c r="F6" s="98"/>
      <c r="G6" s="76" t="s">
        <v>19</v>
      </c>
      <c r="H6" s="99" t="s">
        <v>8</v>
      </c>
      <c r="I6" s="100"/>
      <c r="J6" s="101"/>
      <c r="K6" s="78" t="s">
        <v>15</v>
      </c>
      <c r="L6" s="79"/>
      <c r="M6" s="79"/>
      <c r="N6" s="80"/>
      <c r="O6" s="89" t="s">
        <v>9</v>
      </c>
      <c r="P6" s="91" t="s">
        <v>13</v>
      </c>
      <c r="Q6" s="93" t="s">
        <v>14</v>
      </c>
      <c r="R6" s="94"/>
    </row>
    <row r="7" spans="1:18" ht="69.75" customHeight="1">
      <c r="A7" s="86"/>
      <c r="B7" s="88"/>
      <c r="C7" s="33" t="s">
        <v>3</v>
      </c>
      <c r="D7" s="33" t="s">
        <v>2</v>
      </c>
      <c r="E7" s="40" t="s">
        <v>3</v>
      </c>
      <c r="F7" s="41" t="s">
        <v>10</v>
      </c>
      <c r="G7" s="77"/>
      <c r="H7" s="40" t="s">
        <v>3</v>
      </c>
      <c r="I7" s="34" t="s">
        <v>11</v>
      </c>
      <c r="J7" s="41" t="s">
        <v>10</v>
      </c>
      <c r="K7" s="40" t="s">
        <v>3</v>
      </c>
      <c r="L7" s="34" t="s">
        <v>12</v>
      </c>
      <c r="M7" s="35" t="s">
        <v>4</v>
      </c>
      <c r="N7" s="41" t="s">
        <v>10</v>
      </c>
      <c r="O7" s="90"/>
      <c r="P7" s="92"/>
      <c r="Q7" s="40" t="s">
        <v>3</v>
      </c>
      <c r="R7" s="41" t="s">
        <v>10</v>
      </c>
    </row>
    <row r="8" spans="1:18">
      <c r="A8" s="42">
        <v>1</v>
      </c>
      <c r="B8" s="42">
        <v>2</v>
      </c>
      <c r="C8" s="42">
        <v>3</v>
      </c>
      <c r="D8" s="42">
        <v>4</v>
      </c>
      <c r="E8" s="42">
        <v>5</v>
      </c>
      <c r="F8" s="42">
        <v>6</v>
      </c>
      <c r="G8" s="42">
        <v>7</v>
      </c>
      <c r="H8" s="42">
        <v>8</v>
      </c>
      <c r="I8" s="42">
        <v>9</v>
      </c>
      <c r="J8" s="42">
        <v>10</v>
      </c>
      <c r="K8" s="42">
        <v>11</v>
      </c>
      <c r="L8" s="42">
        <v>12</v>
      </c>
      <c r="M8" s="42">
        <v>13</v>
      </c>
      <c r="N8" s="42">
        <v>14</v>
      </c>
      <c r="O8" s="42">
        <v>15</v>
      </c>
      <c r="P8" s="42">
        <v>16</v>
      </c>
      <c r="Q8" s="42">
        <v>17</v>
      </c>
      <c r="R8" s="42">
        <v>18</v>
      </c>
    </row>
    <row r="9" spans="1:18" ht="46.5" customHeight="1">
      <c r="A9" s="107" t="s">
        <v>89</v>
      </c>
      <c r="B9" s="108"/>
      <c r="C9" s="108"/>
      <c r="D9" s="108"/>
      <c r="E9" s="108"/>
      <c r="F9" s="108"/>
      <c r="G9" s="108"/>
      <c r="H9" s="109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 ht="12.75" customHeight="1">
      <c r="A10" s="43"/>
      <c r="B10" s="103" t="s">
        <v>88</v>
      </c>
      <c r="C10" s="104"/>
      <c r="D10" s="104"/>
      <c r="E10" s="104"/>
      <c r="F10" s="9"/>
      <c r="G10" s="9"/>
      <c r="H10" s="9"/>
      <c r="I10" s="32"/>
      <c r="J10" s="44"/>
      <c r="K10" s="5"/>
      <c r="L10" s="2"/>
      <c r="M10" s="45"/>
      <c r="N10" s="5"/>
      <c r="O10" s="45"/>
      <c r="P10" s="43"/>
      <c r="Q10" s="46"/>
      <c r="R10" s="46"/>
    </row>
    <row r="11" spans="1:18">
      <c r="A11" s="43">
        <v>1</v>
      </c>
      <c r="B11" s="10">
        <v>1</v>
      </c>
      <c r="C11" s="11" t="s">
        <v>30</v>
      </c>
      <c r="D11" s="11" t="s">
        <v>30</v>
      </c>
      <c r="E11" s="12" t="s">
        <v>31</v>
      </c>
      <c r="F11" s="12" t="s">
        <v>31</v>
      </c>
      <c r="G11" s="13" t="s">
        <v>18</v>
      </c>
      <c r="H11" s="10">
        <v>1</v>
      </c>
      <c r="I11" s="1">
        <v>-1</v>
      </c>
      <c r="J11" s="44">
        <f>H11+I11</f>
        <v>0</v>
      </c>
      <c r="K11" s="5">
        <v>2660.2</v>
      </c>
      <c r="L11" s="2"/>
      <c r="M11" s="5">
        <v>-2660.2</v>
      </c>
      <c r="N11" s="5">
        <f t="shared" ref="N11:N18" si="0">K11+L11+M11</f>
        <v>0</v>
      </c>
      <c r="O11" s="5">
        <f>N11-K11</f>
        <v>-2660.2</v>
      </c>
      <c r="P11" s="248" t="inlineStr">
        <is>
          <t>Исключён монтаж щита массой до 50 кг: по ИОС5 (стр.24–25) автоматизация вентиляции выполняется контроллерами в составе блоков и щитов управления штатной поставки вентиляционных установок (ИОС4); отдельный щит автоматизации проектом не предусмотрен.</t>
        </is>
      </c>
      <c r="Q11" s="48" t="s">
        <v>91</v>
      </c>
      <c r="R11" s="48" t="inlineStr">
        <is>
          <t>23/085-И-ИОС5-ТЧ, листы 19–25; 23/085-И-ИОС5, лист 35; 23/085-И-ИОС5.СО, лист 7</t>
        </is>
      </c>
    </row>
    <row r="12" spans="1:18" ht="76.5">
      <c r="A12" s="43">
        <v>2</v>
      </c>
      <c r="B12" s="14" t="s">
        <v>87</v>
      </c>
      <c r="C12" s="11" t="s">
        <v>32</v>
      </c>
      <c r="D12" s="11" t="s">
        <v>32</v>
      </c>
      <c r="E12" s="12" t="s">
        <v>72</v>
      </c>
      <c r="F12" s="12" t="s">
        <v>72</v>
      </c>
      <c r="G12" s="13" t="s">
        <v>24</v>
      </c>
      <c r="H12" s="10">
        <v>1</v>
      </c>
      <c r="I12" s="44">
        <v>-1</v>
      </c>
      <c r="J12" s="44">
        <f t="shared" ref="J12:J38" si="1">H12+I12</f>
        <v>0</v>
      </c>
      <c r="K12" s="5">
        <v>7422.04</v>
      </c>
      <c r="L12" s="2"/>
      <c r="M12" s="5">
        <v>-7422.04</v>
      </c>
      <c r="N12" s="5">
        <f t="shared" si="0"/>
        <v>0</v>
      </c>
      <c r="O12" s="5">
        <f>N12-K12</f>
        <v>-7422.04</v>
      </c>
      <c r="P12" s="248" t="inlineStr">
        <is>
          <t>Исключён старый ЩУВ-1 0,18 кВт. В действующей ИОС5 П1/В1 и П2/В2 управляются блоками UM VR-E, В4 — UM-V-1R2,2, а В3 имеет ручное управление с отключением по сигналу «Пожар».</t>
        </is>
      </c>
      <c r="Q12" s="48" t="s">
        <v>91</v>
      </c>
      <c r="R12" s="48" t="inlineStr">
        <is>
          <t>23/085-И-ИОС5-ТЧ, листы 20–21; 23/085-И-ИОС5, листы 32 и 35; 23/085-И-ИОС5.СО, лист 7</t>
        </is>
      </c>
    </row>
    <row r="13" spans="1:18" ht="102">
      <c r="A13" s="43">
        <v>3</v>
      </c>
      <c r="B13" s="10">
        <v>3</v>
      </c>
      <c r="C13" s="11" t="s">
        <v>33</v>
      </c>
      <c r="D13" s="11" t="s">
        <v>33</v>
      </c>
      <c r="E13" s="12" t="s">
        <v>34</v>
      </c>
      <c r="F13" s="12" t="s">
        <v>34</v>
      </c>
      <c r="G13" s="13" t="s">
        <v>18</v>
      </c>
      <c r="H13" s="10">
        <v>1</v>
      </c>
      <c r="I13" s="44">
        <v>-1</v>
      </c>
      <c r="J13" s="44">
        <f t="shared" si="1"/>
        <v>0</v>
      </c>
      <c r="K13" s="5">
        <v>283.98</v>
      </c>
      <c r="L13" s="2"/>
      <c r="M13" s="5">
        <v>-283.98</v>
      </c>
      <c r="N13" s="5">
        <f t="shared" si="0"/>
        <v>0</v>
      </c>
      <c r="O13" s="5">
        <f t="shared" ref="O13:O38" si="2">N13-K13</f>
        <v>-283.98</v>
      </c>
      <c r="P13" s="248" t="inlineStr">
        <is>
          <t>Исключён старый монтаж прибора до 5 кг, относившийся к прежнему выносному пульту. Действующий проект предусматривает шлюз ПЕ210 и рабочее место диспетчера без отдельного прибора такого наименования.</t>
        </is>
      </c>
      <c r="Q13" s="48" t="s">
        <v>91</v>
      </c>
      <c r="R13" s="48" t="inlineStr">
        <is>
          <t>23/085-И-ИОС5-ТЧ, листы 19–25; 23/085-И-ИОС5, лист 35; 23/085-И-ИОС5.СО, лист 7</t>
        </is>
      </c>
    </row>
    <row r="14" spans="1:18" ht="204">
      <c r="A14" s="43">
        <v>4</v>
      </c>
      <c r="B14" s="14" t="s">
        <v>97</v>
      </c>
      <c r="C14" s="11" t="s">
        <v>73</v>
      </c>
      <c r="D14" s="11" t="s">
        <v>73</v>
      </c>
      <c r="E14" s="12" t="s">
        <v>35</v>
      </c>
      <c r="F14" s="12" t="s">
        <v>35</v>
      </c>
      <c r="G14" s="13" t="s">
        <v>24</v>
      </c>
      <c r="H14" s="10">
        <v>1</v>
      </c>
      <c r="I14" s="44">
        <v>-1</v>
      </c>
      <c r="J14" s="44">
        <f t="shared" si="1"/>
        <v>0</v>
      </c>
      <c r="K14" s="5">
        <v>21827.72</v>
      </c>
      <c r="L14" s="2"/>
      <c r="M14" s="5">
        <v>-21827.72</v>
      </c>
      <c r="N14" s="5">
        <f t="shared" si="0"/>
        <v>0</v>
      </c>
      <c r="O14" s="5">
        <f t="shared" si="2"/>
        <v>-21827.72</v>
      </c>
      <c r="P14" s="248" t="inlineStr">
        <is>
          <t>Исключён пульт СФ-ПУ8008: в действующей ИОС5 он отсутствует; обмен с локальными контроллерами выполняется по RS-485 через шлюз ПЕ210 на рабочее место диспетчера.</t>
        </is>
      </c>
      <c r="Q14" s="48" t="s">
        <v>91</v>
      </c>
      <c r="R14" s="48" t="inlineStr">
        <is>
          <t>23/085-И-ИОС5-ТЧ, листы 19–25; 23/085-И-ИОС5, лист 35; 23/085-И-ИОС5.СО, лист 7</t>
        </is>
      </c>
    </row>
    <row r="15" spans="1:18">
      <c r="A15" s="43">
        <v>5</v>
      </c>
      <c r="B15" s="10">
        <v>5</v>
      </c>
      <c r="C15" s="11" t="s">
        <v>30</v>
      </c>
      <c r="D15" s="11" t="s">
        <v>30</v>
      </c>
      <c r="E15" s="12" t="s">
        <v>31</v>
      </c>
      <c r="F15" s="12" t="s">
        <v>31</v>
      </c>
      <c r="G15" s="13" t="s">
        <v>18</v>
      </c>
      <c r="H15" s="10">
        <v>4</v>
      </c>
      <c r="I15" s="44">
        <v>-4</v>
      </c>
      <c r="J15" s="44">
        <f t="shared" si="1"/>
        <v>0</v>
      </c>
      <c r="K15" s="5">
        <v>10640.85</v>
      </c>
      <c r="L15" s="2"/>
      <c r="M15" s="5">
        <v>-10640.85</v>
      </c>
      <c r="N15" s="5">
        <f t="shared" si="0"/>
        <v>0</v>
      </c>
      <c r="O15" s="5">
        <f t="shared" si="2"/>
        <v>-10640.85</v>
      </c>
      <c r="P15" s="248" t="inlineStr">
        <is>
          <t>Исключены четыре монтажа щитов до 50 кг под шкафы ШКП-4: по ИОС5 (стр.26; СО стр.72, поз.150, 151, 153) противодымной вентиляцией управляют адресные блоки С2000-СП4/220 и устройства УДП 513-3АМ, учтённые в смете 02-01-08, и штатный контроллер установки ПД1 Airmate-846 (ИОС4).</t>
        </is>
      </c>
      <c r="Q15" s="48" t="s">
        <v>91</v>
      </c>
      <c r="R15" s="48" t="inlineStr">
        <is>
          <t>23/085-И-ИОС5-ТЧ, листы 21–22; 23/085-И-ИОС5, листы 26 и 35; 23/085-И-ИОС5.СО, лист 7</t>
        </is>
      </c>
    </row>
    <row r="16" spans="1:18">
      <c r="A16" s="43">
        <v>6</v>
      </c>
      <c r="B16" s="14" t="s">
        <v>98</v>
      </c>
      <c r="C16" s="11" t="s">
        <v>74</v>
      </c>
      <c r="D16" s="11" t="s">
        <v>74</v>
      </c>
      <c r="E16" s="12" t="s">
        <v>36</v>
      </c>
      <c r="F16" s="12" t="s">
        <v>36</v>
      </c>
      <c r="G16" s="13" t="s">
        <v>24</v>
      </c>
      <c r="H16" s="10">
        <v>4</v>
      </c>
      <c r="I16" s="44">
        <v>-4</v>
      </c>
      <c r="J16" s="44">
        <f t="shared" si="1"/>
        <v>0</v>
      </c>
      <c r="K16" s="5">
        <v>46249.51</v>
      </c>
      <c r="L16" s="2"/>
      <c r="M16" s="5">
        <v>-46249.51</v>
      </c>
      <c r="N16" s="5">
        <f t="shared" si="0"/>
        <v>0</v>
      </c>
      <c r="O16" s="5">
        <f t="shared" si="2"/>
        <v>-46249.51</v>
      </c>
      <c r="P16" s="248" t="inlineStr">
        <is>
          <t>Исключены четыре шкафа ШКП-4: по ИОС5 (стр.26; СО стр.72, поз.150–153) противодымной вентиляцией управляют блоки С2000-СП4/220 и УДП 513-3АМ (смета 02-01-08), блок С2000-СП1 отключения общеобменной вентиляции и штатный контроллер установки ПД1 Airmate-846 (ИОС4).</t>
        </is>
      </c>
      <c r="Q16" s="48" t="s">
        <v>91</v>
      </c>
      <c r="R16" s="48" t="inlineStr">
        <is>
          <t>23/085-И-ИОС5-ТЧ, листы 21–22; 23/085-И-ИОС5, листы 26 и 35; 23/085-И-ИОС5.СО, лист 7</t>
        </is>
      </c>
    </row>
    <row r="17" spans="1:18">
      <c r="A17" s="43">
        <v>7</v>
      </c>
      <c r="B17" s="10">
        <v>7</v>
      </c>
      <c r="C17" s="11" t="s">
        <v>75</v>
      </c>
      <c r="D17" s="11" t="s">
        <v>75</v>
      </c>
      <c r="E17" s="12" t="s">
        <v>38</v>
      </c>
      <c r="F17" s="12" t="s">
        <v>38</v>
      </c>
      <c r="G17" s="13" t="s">
        <v>16</v>
      </c>
      <c r="H17" s="15">
        <v>0.5</v>
      </c>
      <c r="I17" s="44">
        <v>0</v>
      </c>
      <c r="J17" s="44">
        <f t="shared" si="1"/>
        <v>0.5</v>
      </c>
      <c r="K17" s="5">
        <v>6260.59</v>
      </c>
      <c r="L17" s="5"/>
      <c r="M17" s="5"/>
      <c r="N17" s="5">
        <f t="shared" si="0"/>
        <v>6260.59</v>
      </c>
      <c r="O17" s="5">
        <f t="shared" si="2"/>
        <v>0</v>
      </c>
      <c r="P17" s="248" t="inlineStr">
        <is>
          <t>Сохранены 50 м прокладки гофротрубы d20 из утверждённой сметы: входят в проектный объём 902 м (ИОС5.СО стр.72, поз.154 — 612 м, поз.177 — 290 м); остальные 852 м учтены в добавленной смете.</t>
        </is>
      </c>
      <c r="Q17" s="48" t="s">
        <v>91</v>
      </c>
      <c r="R17" s="48" t="inlineStr">
        <is>
          <t>23/085-И-ИОС5-ТЧ, лист 25; 23/085-И-ИОС5, лист 35; 23/085-И-ИОС5.СО, лист 7; 23/085-И-ИОС5.РР, лист 7</t>
        </is>
      </c>
    </row>
    <row r="18" spans="1:18" ht="165.75">
      <c r="A18" s="43">
        <v>8</v>
      </c>
      <c r="B18" s="10">
        <v>8</v>
      </c>
      <c r="C18" s="11" t="s">
        <v>76</v>
      </c>
      <c r="D18" s="11" t="s">
        <v>76</v>
      </c>
      <c r="E18" s="12" t="s">
        <v>39</v>
      </c>
      <c r="F18" s="12" t="s">
        <v>39</v>
      </c>
      <c r="G18" s="13" t="s">
        <v>16</v>
      </c>
      <c r="H18" s="15">
        <v>0.2</v>
      </c>
      <c r="I18" s="44">
        <v>-0.2</v>
      </c>
      <c r="J18" s="44">
        <f t="shared" si="1"/>
        <v>0</v>
      </c>
      <c r="K18" s="5">
        <v>2868.44</v>
      </c>
      <c r="L18" s="5"/>
      <c r="M18" s="5">
        <v>-2868.44</v>
      </c>
      <c r="N18" s="5">
        <f t="shared" si="0"/>
        <v>0</v>
      </c>
      <c r="O18" s="5">
        <f t="shared" si="2"/>
        <v>-2868.44</v>
      </c>
      <c r="P18" s="248" t="inlineStr">
        <is>
          <t>Исключены 20 м старой трубы d25: действующая спецификация автоматизации содержит только трубу d20 — 612 и 290 м.</t>
        </is>
      </c>
      <c r="Q18" s="48" t="s">
        <v>91</v>
      </c>
      <c r="R18" s="48" t="inlineStr">
        <is>
          <t>23/085-И-ИОС5-ТЧ, лист 25; 23/085-И-ИОС5, лист 35; 23/085-И-ИОС5.СО, лист 7; 23/085-И-ИОС5.РР, лист 7</t>
        </is>
      </c>
    </row>
    <row r="19" spans="1:18" ht="140.25">
      <c r="A19" s="43">
        <v>9</v>
      </c>
      <c r="B19" s="10">
        <v>9</v>
      </c>
      <c r="C19" s="11" t="s">
        <v>40</v>
      </c>
      <c r="D19" s="11" t="s">
        <v>40</v>
      </c>
      <c r="E19" s="12" t="s">
        <v>41</v>
      </c>
      <c r="F19" s="12" t="s">
        <v>41</v>
      </c>
      <c r="G19" s="13" t="s">
        <v>16</v>
      </c>
      <c r="H19" s="16">
        <v>0.05</v>
      </c>
      <c r="I19" s="44">
        <v>-0.05</v>
      </c>
      <c r="J19" s="49">
        <f t="shared" si="1"/>
        <v>0</v>
      </c>
      <c r="K19" s="5">
        <v>850.44</v>
      </c>
      <c r="L19" s="5"/>
      <c r="M19" s="5">
        <v>-850.44</v>
      </c>
      <c r="N19" s="5">
        <f t="shared" ref="N19:N26" si="3">K19+L19+M19</f>
        <v>0</v>
      </c>
      <c r="O19" s="5">
        <f t="shared" si="2"/>
        <v>-850.44</v>
      </c>
      <c r="P19" s="248" t="inlineStr">
        <is>
          <t>Исключены 5 м старой стальной трубы до d25: действующая схема и спецификация предусматривают прокладку кабелей автоматизации в ПВХ-трубе d20 и по кабеленесущим конструкциям смежных сетей.</t>
        </is>
      </c>
      <c r="Q19" s="48" t="s">
        <v>91</v>
      </c>
      <c r="R19" s="48" t="inlineStr">
        <is>
          <t>23/085-И-ИОС5-ТЧ, лист 25; 23/085-И-ИОС5, лист 35; 23/085-И-ИОС5.СО, лист 7; 23/085-И-ИОС5.РР, лист 7</t>
        </is>
      </c>
    </row>
    <row r="20" spans="1:18" ht="102">
      <c r="A20" s="43">
        <v>10</v>
      </c>
      <c r="B20" s="10">
        <v>10</v>
      </c>
      <c r="C20" s="11" t="s">
        <v>42</v>
      </c>
      <c r="D20" s="11" t="s">
        <v>42</v>
      </c>
      <c r="E20" s="12" t="s">
        <v>43</v>
      </c>
      <c r="F20" s="12" t="s">
        <v>43</v>
      </c>
      <c r="G20" s="13" t="s">
        <v>27</v>
      </c>
      <c r="H20" s="10">
        <v>5</v>
      </c>
      <c r="I20" s="5">
        <v>-5</v>
      </c>
      <c r="J20" s="44">
        <f t="shared" si="1"/>
        <v>0</v>
      </c>
      <c r="K20" s="5">
        <v>422.88</v>
      </c>
      <c r="L20" s="5"/>
      <c r="M20" s="5">
        <v>-422.88</v>
      </c>
      <c r="N20" s="5">
        <f t="shared" si="3"/>
        <v>0</v>
      </c>
      <c r="O20" s="5">
        <f t="shared" si="2"/>
        <v>-422.88</v>
      </c>
      <c r="P20" s="248" t="inlineStr">
        <is>
          <t>Исключены 5 м заготовок из водогазопроводной трубы d25, поскольку соответствующий стальной участок отсутствует в действующем проекте.</t>
        </is>
      </c>
      <c r="Q20" s="48" t="s">
        <v>91</v>
      </c>
      <c r="R20" s="48" t="inlineStr">
        <is>
          <t>23/085-И-ИОС5-ТЧ, лист 25; 23/085-И-ИОС5, лист 35; 23/085-И-ИОС5.СО, лист 7; 23/085-И-ИОС5.РР, лист 7</t>
        </is>
      </c>
    </row>
    <row r="21" spans="1:18">
      <c r="A21" s="43"/>
      <c r="B21" s="10">
        <v>11</v>
      </c>
      <c r="C21" s="11" t="s">
        <v>44</v>
      </c>
      <c r="D21" s="11" t="s">
        <v>44</v>
      </c>
      <c r="E21" s="12" t="s">
        <v>45</v>
      </c>
      <c r="F21" s="12" t="s">
        <v>45</v>
      </c>
      <c r="G21" s="13" t="s">
        <v>16</v>
      </c>
      <c r="H21" s="16">
        <v>4.0199999999999996</v>
      </c>
      <c r="I21" s="5">
        <v>-4.0199999999999996</v>
      </c>
      <c r="J21" s="44">
        <f>H21+I21</f>
        <v>0</v>
      </c>
      <c r="K21" s="5">
        <v>104765</v>
      </c>
      <c r="L21" s="5"/>
      <c r="M21" s="5">
        <v>-104765</v>
      </c>
      <c r="N21" s="5">
        <f>K21+L21+M21</f>
        <v>0</v>
      </c>
      <c r="O21" s="5">
        <f t="shared" si="2"/>
        <v>-104765</v>
      </c>
      <c r="P21" s="248" t="inlineStr">
        <is>
          <t>Исключены 402 м пластикового кабель-канала: по ИОС5 (стр.25) кабели автоматизации прокладываются по кабеленесущим конструкциям других сетей связи и в гофротрубе d20 (СО стр.72, поз.154, 177); кабель-канал для автоматизации проектом не предусмотрен.</t>
        </is>
      </c>
      <c r="Q21" s="48" t="s">
        <v>91</v>
      </c>
      <c r="R21" s="48" t="inlineStr">
        <is>
          <t>23/085-И-ИОС5-ТЧ, лист 25; 23/085-И-ИОС5, лист 35; 23/085-И-ИОС5.СО, лист 7; 23/085-И-ИОС5.РР, лист 7</t>
        </is>
      </c>
    </row>
    <row r="22" spans="1:18">
      <c r="A22" s="43">
        <v>11</v>
      </c>
      <c r="B22" s="10">
        <v>12</v>
      </c>
      <c r="C22" s="11" t="s">
        <v>46</v>
      </c>
      <c r="D22" s="11" t="s">
        <v>46</v>
      </c>
      <c r="E22" s="12" t="s">
        <v>47</v>
      </c>
      <c r="F22" s="12" t="s">
        <v>47</v>
      </c>
      <c r="G22" s="13" t="s">
        <v>17</v>
      </c>
      <c r="H22" s="17">
        <v>5.1240000000000001E-2</v>
      </c>
      <c r="I22" s="5">
        <v>-5.1240000000000001E-2</v>
      </c>
      <c r="J22" s="44">
        <f t="shared" si="1"/>
        <v>0</v>
      </c>
      <c r="K22" s="5">
        <v>1875.85</v>
      </c>
      <c r="L22" s="5"/>
      <c r="M22" s="5">
        <v>-1875.85</v>
      </c>
      <c r="N22" s="5">
        <f t="shared" si="3"/>
        <v>0</v>
      </c>
      <c r="O22" s="5">
        <f t="shared" si="2"/>
        <v>-1875.85</v>
      </c>
      <c r="P22" s="248" t="inlineStr">
        <is>
          <t>Исключены монтаж 0,05124 т металлических лотков: по ИОС5 (стр.25) кабели автоматизации прокладываются по кабеленесущим конструкциям других сетей связи и в гофротрубе d20 (СО стр.72, поз.154, 177); лотки для автоматизации проектом не предусмотрены.</t>
        </is>
      </c>
      <c r="Q22" s="48" t="s">
        <v>91</v>
      </c>
      <c r="R22" s="48" t="inlineStr">
        <is>
          <t>23/085-И-ИОС5-ТЧ, лист 25; 23/085-И-ИОС5, лист 35; 23/085-И-ИОС5.СО, лист 7; 23/085-И-ИОС5.РР, лист 7</t>
        </is>
      </c>
    </row>
    <row r="23" spans="1:18">
      <c r="A23" s="43">
        <v>12</v>
      </c>
      <c r="B23" s="10">
        <v>13</v>
      </c>
      <c r="C23" s="11" t="s">
        <v>48</v>
      </c>
      <c r="D23" s="11" t="s">
        <v>48</v>
      </c>
      <c r="E23" s="12" t="s">
        <v>49</v>
      </c>
      <c r="F23" s="12" t="s">
        <v>49</v>
      </c>
      <c r="G23" s="13" t="s">
        <v>27</v>
      </c>
      <c r="H23" s="10">
        <v>42</v>
      </c>
      <c r="I23" s="5">
        <v>-42</v>
      </c>
      <c r="J23" s="44">
        <f t="shared" si="1"/>
        <v>0</v>
      </c>
      <c r="K23" s="5">
        <v>3206.65</v>
      </c>
      <c r="L23" s="5"/>
      <c r="M23" s="5">
        <v>-3206.65</v>
      </c>
      <c r="N23" s="5">
        <f t="shared" si="3"/>
        <v>0</v>
      </c>
      <c r="O23" s="5">
        <f t="shared" si="2"/>
        <v>-3206.65</v>
      </c>
      <c r="P23" s="248" t="inlineStr">
        <is>
          <t>Исключены 42 м лотка PNK-50: по ИОС5 (стр.25) кабели автоматизации прокладываются по кабеленесущим конструкциям других сетей связи и в гофротрубе d20 (СО стр.72, поз.154, 177); лотки для автоматизации проектом не предусмотрены.</t>
        </is>
      </c>
      <c r="Q23" s="48" t="s">
        <v>91</v>
      </c>
      <c r="R23" s="48" t="inlineStr">
        <is>
          <t>23/085-И-ИОС5-ТЧ, лист 25; 23/085-И-ИОС5, лист 35; 23/085-И-ИОС5.СО, лист 7; 23/085-И-ИОС5.РР, лист 7</t>
        </is>
      </c>
    </row>
    <row r="24" spans="1:18">
      <c r="A24" s="43">
        <v>13</v>
      </c>
      <c r="B24" s="10">
        <v>14</v>
      </c>
      <c r="C24" s="11" t="s">
        <v>50</v>
      </c>
      <c r="D24" s="11" t="s">
        <v>50</v>
      </c>
      <c r="E24" s="12" t="s">
        <v>51</v>
      </c>
      <c r="F24" s="12" t="s">
        <v>51</v>
      </c>
      <c r="G24" s="13" t="s">
        <v>27</v>
      </c>
      <c r="H24" s="10">
        <v>42</v>
      </c>
      <c r="I24" s="5">
        <v>-42</v>
      </c>
      <c r="J24" s="44">
        <f t="shared" si="1"/>
        <v>0</v>
      </c>
      <c r="K24" s="5">
        <v>2012.95</v>
      </c>
      <c r="L24" s="5"/>
      <c r="M24" s="5">
        <v>-2012.95</v>
      </c>
      <c r="N24" s="5">
        <f t="shared" si="3"/>
        <v>0</v>
      </c>
      <c r="O24" s="5">
        <f t="shared" si="2"/>
        <v>-2012.95</v>
      </c>
      <c r="P24" s="248" t="inlineStr">
        <is>
          <t>Исключены 42 м крышек лотка PNK-50: по ИОС5 (стр.25) кабели автоматизации прокладываются по кабеленесущим конструкциям других сетей связи и в гофротрубе d20 (СО стр.72, поз.154, 177); лотки для автоматизации проектом не предусмотрены.</t>
        </is>
      </c>
      <c r="Q24" s="48" t="s">
        <v>91</v>
      </c>
      <c r="R24" s="48" t="inlineStr">
        <is>
          <t>23/085-И-ИОС5-ТЧ, лист 25; 23/085-И-ИОС5, лист 35; 23/085-И-ИОС5.СО, лист 7; 23/085-И-ИОС5.РР, лист 7</t>
        </is>
      </c>
    </row>
    <row r="25" spans="1:18">
      <c r="A25" s="43">
        <v>14</v>
      </c>
      <c r="B25" s="10">
        <v>15</v>
      </c>
      <c r="C25" s="11" t="s">
        <v>77</v>
      </c>
      <c r="D25" s="11" t="s">
        <v>77</v>
      </c>
      <c r="E25" s="12" t="s">
        <v>52</v>
      </c>
      <c r="F25" s="12" t="s">
        <v>52</v>
      </c>
      <c r="G25" s="13" t="s">
        <v>28</v>
      </c>
      <c r="H25" s="10">
        <v>42</v>
      </c>
      <c r="I25" s="5">
        <v>-42</v>
      </c>
      <c r="J25" s="44">
        <f t="shared" si="1"/>
        <v>0</v>
      </c>
      <c r="K25" s="5">
        <v>3020.1</v>
      </c>
      <c r="L25" s="5"/>
      <c r="M25" s="5">
        <v>-3020.1</v>
      </c>
      <c r="N25" s="5">
        <f t="shared" si="3"/>
        <v>0</v>
      </c>
      <c r="O25" s="5">
        <f t="shared" si="2"/>
        <v>-3020.1</v>
      </c>
      <c r="P25" s="248" t="inlineStr">
        <is>
          <t>Исключены 42 кронштейна лотков PNK-200: по ИОС5 (стр.25) кабели автоматизации прокладываются по кабеленесущим конструкциям других сетей связи и в гофротрубе d20 (СО стр.72, поз.154, 177); лотки для автоматизации проектом не предусмотрены.</t>
        </is>
      </c>
      <c r="Q25" s="48" t="s">
        <v>91</v>
      </c>
      <c r="R25" s="48" t="inlineStr">
        <is>
          <t>23/085-И-ИОС5-ТЧ, лист 25; 23/085-И-ИОС5, лист 35; 23/085-И-ИОС5.СО, лист 7; 23/085-И-ИОС5.РР, лист 7</t>
        </is>
      </c>
    </row>
    <row r="26" spans="1:18">
      <c r="A26" s="43">
        <v>15</v>
      </c>
      <c r="B26" s="10">
        <v>16</v>
      </c>
      <c r="C26" s="11" t="s">
        <v>53</v>
      </c>
      <c r="D26" s="11" t="s">
        <v>53</v>
      </c>
      <c r="E26" s="12" t="s">
        <v>54</v>
      </c>
      <c r="F26" s="12" t="s">
        <v>54</v>
      </c>
      <c r="G26" s="13" t="s">
        <v>28</v>
      </c>
      <c r="H26" s="10">
        <v>19</v>
      </c>
      <c r="I26" s="5">
        <v>-19</v>
      </c>
      <c r="J26" s="44">
        <f t="shared" si="1"/>
        <v>0</v>
      </c>
      <c r="K26" s="5">
        <v>165.6</v>
      </c>
      <c r="L26" s="5"/>
      <c r="M26" s="5">
        <v>-165.6</v>
      </c>
      <c r="N26" s="5">
        <f t="shared" si="3"/>
        <v>0</v>
      </c>
      <c r="O26" s="5">
        <f t="shared" si="2"/>
        <v>-165.6</v>
      </c>
      <c r="P26" s="248" t="inlineStr">
        <is>
          <t>Исключены 19 соединительных планок лотков PNK: по ИОС5 (стр.25) кабели автоматизации прокладываются по кабеленесущим конструкциям других сетей связи и в гофротрубе d20 (СО стр.72, поз.154, 177); лотки для автоматизации проектом не предусмотрены.</t>
        </is>
      </c>
      <c r="Q26" s="48" t="s">
        <v>91</v>
      </c>
      <c r="R26" s="48" t="inlineStr">
        <is>
          <t>23/085-И-ИОС5-ТЧ, лист 25; 23/085-И-ИОС5, лист 35; 23/085-И-ИОС5.СО, лист 7; 23/085-И-ИОС5.РР, лист 7</t>
        </is>
      </c>
    </row>
    <row r="27" spans="1:18">
      <c r="A27" s="43">
        <v>16</v>
      </c>
      <c r="B27" s="10">
        <v>17</v>
      </c>
      <c r="C27" s="11" t="s">
        <v>78</v>
      </c>
      <c r="D27" s="11" t="s">
        <v>78</v>
      </c>
      <c r="E27" s="12" t="s">
        <v>55</v>
      </c>
      <c r="F27" s="12" t="s">
        <v>55</v>
      </c>
      <c r="G27" s="13" t="s">
        <v>28</v>
      </c>
      <c r="H27" s="10">
        <v>5</v>
      </c>
      <c r="I27" s="5">
        <v>-5</v>
      </c>
      <c r="J27" s="44">
        <f t="shared" si="1"/>
        <v>0</v>
      </c>
      <c r="K27" s="5">
        <v>1204.97</v>
      </c>
      <c r="L27" s="5"/>
      <c r="M27" s="5">
        <v>-1204.97</v>
      </c>
      <c r="N27" s="5">
        <f t="shared" ref="N27:N30" si="4">K27+L27+M27</f>
        <v>0</v>
      </c>
      <c r="O27" s="5">
        <f t="shared" si="2"/>
        <v>-1204.97</v>
      </c>
      <c r="P27" s="248" t="inlineStr">
        <is>
          <t>Исключены пять угольников УЛП 100×25: по ИОС5 (стр.25) кабели автоматизации прокладываются по кабеленесущим конструкциям других сетей связи и в гофротрубе d20 (СО стр.72, поз.154, 177); лотки для автоматизации проектом не предусмотрены.</t>
        </is>
      </c>
      <c r="Q27" s="48" t="s">
        <v>91</v>
      </c>
      <c r="R27" s="48" t="inlineStr">
        <is>
          <t>23/085-И-ИОС5-ТЧ, лист 25; 23/085-И-ИОС5, лист 35; 23/085-И-ИОС5.СО, лист 7; 23/085-И-ИОС5.РР, лист 7</t>
        </is>
      </c>
    </row>
    <row r="28" spans="1:18">
      <c r="A28" s="43">
        <v>17</v>
      </c>
      <c r="B28" s="10">
        <v>18</v>
      </c>
      <c r="C28" s="11" t="s">
        <v>79</v>
      </c>
      <c r="D28" s="11" t="s">
        <v>79</v>
      </c>
      <c r="E28" s="12" t="s">
        <v>56</v>
      </c>
      <c r="F28" s="12" t="s">
        <v>56</v>
      </c>
      <c r="G28" s="13" t="s">
        <v>28</v>
      </c>
      <c r="H28" s="10">
        <v>5</v>
      </c>
      <c r="I28" s="5">
        <v>-5</v>
      </c>
      <c r="J28" s="44">
        <f t="shared" si="1"/>
        <v>0</v>
      </c>
      <c r="K28" s="5">
        <v>536.98</v>
      </c>
      <c r="L28" s="5"/>
      <c r="M28" s="5">
        <v>-536.98</v>
      </c>
      <c r="N28" s="5">
        <f t="shared" si="4"/>
        <v>0</v>
      </c>
      <c r="O28" s="5">
        <f t="shared" si="2"/>
        <v>-536.98</v>
      </c>
      <c r="P28" s="248" t="inlineStr">
        <is>
          <t>Исключены пять угловых крышек КРУ 100: по ИОС5 (стр.25) кабели автоматизации прокладываются по кабеленесущим конструкциям других сетей связи и в гофротрубе d20 (СО стр.72, поз.154, 177); лотки для автоматизации проектом не предусмотрены.</t>
        </is>
      </c>
      <c r="Q28" s="48" t="s">
        <v>91</v>
      </c>
      <c r="R28" s="48" t="inlineStr">
        <is>
          <t>23/085-И-ИОС5-ТЧ, лист 25; 23/085-И-ИОС5, лист 35; 23/085-И-ИОС5.СО, лист 7; 23/085-И-ИОС5.РР, лист 7</t>
        </is>
      </c>
    </row>
    <row r="29" spans="1:18">
      <c r="A29" s="43">
        <v>18</v>
      </c>
      <c r="B29" s="10">
        <v>19</v>
      </c>
      <c r="C29" s="11" t="s">
        <v>80</v>
      </c>
      <c r="D29" s="11" t="s">
        <v>80</v>
      </c>
      <c r="E29" s="12" t="s">
        <v>58</v>
      </c>
      <c r="F29" s="12" t="s">
        <v>58</v>
      </c>
      <c r="G29" s="13" t="s">
        <v>16</v>
      </c>
      <c r="H29" s="16">
        <v>0.75</v>
      </c>
      <c r="I29" s="5">
        <v>-0.75</v>
      </c>
      <c r="J29" s="44">
        <f t="shared" si="1"/>
        <v>0</v>
      </c>
      <c r="K29" s="5">
        <v>2022.81</v>
      </c>
      <c r="L29" s="5"/>
      <c r="M29" s="5">
        <v>-2022.81</v>
      </c>
      <c r="N29" s="5">
        <f t="shared" si="4"/>
        <v>0</v>
      </c>
      <c r="O29" s="5">
        <f t="shared" si="2"/>
        <v>-2022.81</v>
      </c>
      <c r="P29" s="248" t="inlineStr">
        <is>
          <t>Исключена протяжка 75 м кабеля прежнего решения: протяжка кабелей автоматизации в гофротрубе d20 по ИОС5 (СО стр.72, поз.154–157, 175–177) учтена в добавленной смете.</t>
        </is>
      </c>
      <c r="Q29" s="48" t="s">
        <v>91</v>
      </c>
      <c r="R29" s="48" t="inlineStr">
        <is>
          <t>23/085-И-ИОС5-ТЧ, лист 25; 23/085-И-ИОС5, лист 35; 23/085-И-ИОС5.СО, лист 7; 23/085-И-ИОС5.РР, лист 7</t>
        </is>
      </c>
    </row>
    <row r="30" spans="1:18" ht="242.25">
      <c r="A30" s="43">
        <v>19</v>
      </c>
      <c r="B30" s="10">
        <v>20</v>
      </c>
      <c r="C30" s="11" t="s">
        <v>81</v>
      </c>
      <c r="D30" s="11" t="s">
        <v>81</v>
      </c>
      <c r="E30" s="12" t="s">
        <v>59</v>
      </c>
      <c r="F30" s="12" t="s">
        <v>59</v>
      </c>
      <c r="G30" s="13" t="s">
        <v>60</v>
      </c>
      <c r="H30" s="18">
        <v>7.6499999999999999E-2</v>
      </c>
      <c r="I30" s="220">
        <v>-7.6499999999999999E-2</v>
      </c>
      <c r="J30" s="44">
        <f t="shared" si="1"/>
        <v>0</v>
      </c>
      <c r="K30" s="5">
        <v>1052.83</v>
      </c>
      <c r="L30" s="5"/>
      <c r="M30" s="5">
        <v>-1052.83</v>
      </c>
      <c r="N30" s="5">
        <f t="shared" si="4"/>
        <v>0</v>
      </c>
      <c r="O30" s="5">
        <f t="shared" si="2"/>
        <v>-1052.83</v>
      </c>
      <c r="P30" s="248" t="inlineStr">
        <is>
          <t>Исключены 76,5 м старого КПСнг(А)-FRHF 1×2×0,2: такая марка и сечение отсутствуют в действующей спецификации автоматизации.</t>
        </is>
      </c>
      <c r="Q30" s="48" t="s">
        <v>91</v>
      </c>
      <c r="R30" s="48" t="inlineStr">
        <is>
          <t>23/085-И-ИОС5-ТЧ, лист 25; 23/085-И-ИОС5, лист 35; 23/085-И-ИОС5.СО, лист 7; 23/085-И-ИОС5.РР, лист 7</t>
        </is>
      </c>
    </row>
    <row r="31" spans="1:18">
      <c r="A31" s="43">
        <v>20</v>
      </c>
      <c r="B31" s="10">
        <v>21</v>
      </c>
      <c r="C31" s="11" t="s">
        <v>82</v>
      </c>
      <c r="D31" s="11" t="s">
        <v>82</v>
      </c>
      <c r="E31" s="12" t="s">
        <v>61</v>
      </c>
      <c r="F31" s="12" t="s">
        <v>61</v>
      </c>
      <c r="G31" s="13" t="s">
        <v>16</v>
      </c>
      <c r="H31" s="16">
        <v>3.09</v>
      </c>
      <c r="I31" s="5">
        <v>-3.09</v>
      </c>
      <c r="J31" s="44">
        <f t="shared" si="1"/>
        <v>0</v>
      </c>
      <c r="K31" s="5">
        <v>5015.22</v>
      </c>
      <c r="L31" s="5"/>
      <c r="M31" s="5">
        <v>-5015.22</v>
      </c>
      <c r="N31" s="5">
        <f t="shared" ref="N31" si="5">K31+L31+M31</f>
        <v>0</v>
      </c>
      <c r="O31" s="5">
        <f t="shared" si="2"/>
        <v>-5015.22</v>
      </c>
      <c r="P31" s="248" t="inlineStr">
        <is>
          <t>Исключена прокладка 309 м кабеля в коробах: по ИОС5 (стр.25; СО стр.72, поз.154, 177) кабели автоматизации прокладываются в гофротрубе d20 и по кабеленесущим конструкциям других сетей связи; короба для автоматизации проектом не предусмотрены.</t>
        </is>
      </c>
      <c r="Q31" s="48" t="s">
        <v>91</v>
      </c>
      <c r="R31" s="48" t="inlineStr">
        <is>
          <t>23/085-И-ИОС5-ТЧ, лист 25; 23/085-И-ИОС5, лист 35; 23/085-И-ИОС5.СО, лист 7; 23/085-И-ИОС5.РР, лист 7</t>
        </is>
      </c>
    </row>
    <row r="32" spans="1:18" ht="242.25">
      <c r="A32" s="43"/>
      <c r="B32" s="10">
        <v>22</v>
      </c>
      <c r="C32" s="11" t="s">
        <v>83</v>
      </c>
      <c r="D32" s="11" t="s">
        <v>83</v>
      </c>
      <c r="E32" s="12" t="s">
        <v>62</v>
      </c>
      <c r="F32" s="12" t="s">
        <v>62</v>
      </c>
      <c r="G32" s="13" t="s">
        <v>60</v>
      </c>
      <c r="H32" s="17">
        <v>4.8959999999999997E-2</v>
      </c>
      <c r="I32" s="5">
        <v>-4.8959999999999997E-2</v>
      </c>
      <c r="J32" s="44">
        <f t="shared" si="1"/>
        <v>0</v>
      </c>
      <c r="K32" s="5">
        <v>1172.49</v>
      </c>
      <c r="L32" s="5"/>
      <c r="M32" s="5">
        <v>-1172.49</v>
      </c>
      <c r="N32" s="5">
        <f t="shared" ref="N32:N38" si="6">K32+L32+M32</f>
        <v>0</v>
      </c>
      <c r="O32" s="5">
        <f t="shared" si="2"/>
        <v>-1172.49</v>
      </c>
      <c r="P32" s="43" t="inlineStr">
        <is>
          <t>Исключены 48,96 м старого КВВГнг(А)-LS 4×0,75: такой кабель отсутствует в действующем перечне линий автоматизации.</t>
        </is>
      </c>
      <c r="Q32" s="48" t="s">
        <v>91</v>
      </c>
      <c r="R32" s="48" t="inlineStr">
        <is>
          <t>23/085-И-ИОС5-ТЧ, лист 25; 23/085-И-ИОС5, лист 35; 23/085-И-ИОС5.СО, лист 7; 23/085-И-ИОС5.РР, лист 7</t>
        </is>
      </c>
    </row>
    <row r="33" spans="1:18" ht="242.25">
      <c r="A33" s="43">
        <v>21</v>
      </c>
      <c r="B33" s="10">
        <v>23</v>
      </c>
      <c r="C33" s="11" t="s">
        <v>81</v>
      </c>
      <c r="D33" s="11" t="s">
        <v>81</v>
      </c>
      <c r="E33" s="12" t="s">
        <v>59</v>
      </c>
      <c r="F33" s="12" t="s">
        <v>59</v>
      </c>
      <c r="G33" s="13" t="s">
        <v>60</v>
      </c>
      <c r="H33" s="17">
        <v>0.17441999999999999</v>
      </c>
      <c r="I33" s="5">
        <v>-0.17441999999999999</v>
      </c>
      <c r="J33" s="44">
        <f t="shared" si="1"/>
        <v>0</v>
      </c>
      <c r="K33" s="5">
        <v>2400.44</v>
      </c>
      <c r="L33" s="5"/>
      <c r="M33" s="5">
        <v>-2400.44</v>
      </c>
      <c r="N33" s="5">
        <f t="shared" si="6"/>
        <v>0</v>
      </c>
      <c r="O33" s="5">
        <f t="shared" si="2"/>
        <v>-2400.44</v>
      </c>
      <c r="P33" s="248" t="inlineStr">
        <is>
          <t>Исключены 174,42 м старого КПСнг(А)-FRHF 1×2×0,2: актуальный проект применяет другие марки, сечения и функциональные назначения.</t>
        </is>
      </c>
      <c r="Q33" s="48" t="s">
        <v>91</v>
      </c>
      <c r="R33" s="48" t="inlineStr">
        <is>
          <t>23/085-И-ИОС5-ТЧ, лист 25; 23/085-И-ИОС5, лист 35; 23/085-И-ИОС5.СО, лист 7; 23/085-И-ИОС5.РР, лист 7</t>
        </is>
      </c>
    </row>
    <row r="34" spans="1:18" ht="267.75">
      <c r="A34" s="43">
        <v>22</v>
      </c>
      <c r="B34" s="10">
        <v>24</v>
      </c>
      <c r="C34" s="11" t="s">
        <v>84</v>
      </c>
      <c r="D34" s="11" t="s">
        <v>84</v>
      </c>
      <c r="E34" s="12" t="s">
        <v>63</v>
      </c>
      <c r="F34" s="12" t="s">
        <v>63</v>
      </c>
      <c r="G34" s="13" t="s">
        <v>60</v>
      </c>
      <c r="H34" s="17">
        <v>1.6320000000000001E-2</v>
      </c>
      <c r="I34" s="5">
        <v>-1.6320000000000001E-2</v>
      </c>
      <c r="J34" s="44">
        <f t="shared" si="1"/>
        <v>0</v>
      </c>
      <c r="K34" s="5">
        <v>463.59</v>
      </c>
      <c r="L34" s="5"/>
      <c r="M34" s="5">
        <v>-463.59</v>
      </c>
      <c r="N34" s="5">
        <f t="shared" si="6"/>
        <v>0</v>
      </c>
      <c r="O34" s="5">
        <f t="shared" si="2"/>
        <v>-463.59</v>
      </c>
      <c r="P34" s="248" t="inlineStr">
        <is>
          <t>Исключены 16,32 м старого экранированного КВВГЭнг(А)-LS 4×0,75: действующая схема RS-485 и цепей управления задаёт иные кабели.</t>
        </is>
      </c>
      <c r="Q34" s="48" t="s">
        <v>91</v>
      </c>
      <c r="R34" s="48" t="inlineStr">
        <is>
          <t>23/085-И-ИОС5-ТЧ, лист 25; 23/085-И-ИОС5, лист 35; 23/085-И-ИОС5.СО, лист 7; 23/085-И-ИОС5.РР, лист 7</t>
        </is>
      </c>
    </row>
    <row r="35" spans="1:18">
      <c r="A35" s="43">
        <v>23</v>
      </c>
      <c r="B35" s="10">
        <v>25</v>
      </c>
      <c r="C35" s="11" t="s">
        <v>85</v>
      </c>
      <c r="D35" s="11" t="s">
        <v>85</v>
      </c>
      <c r="E35" s="12" t="s">
        <v>64</v>
      </c>
      <c r="F35" s="12" t="s">
        <v>64</v>
      </c>
      <c r="G35" s="13" t="s">
        <v>60</v>
      </c>
      <c r="H35" s="18">
        <v>3.0599999999999999E-2</v>
      </c>
      <c r="I35" s="5">
        <v>-3.0599999999999999E-2</v>
      </c>
      <c r="J35" s="44">
        <f t="shared" si="1"/>
        <v>0</v>
      </c>
      <c r="K35" s="5">
        <v>1132.01</v>
      </c>
      <c r="L35" s="5"/>
      <c r="M35" s="5">
        <v>-1132.01</v>
      </c>
      <c r="N35" s="5">
        <f t="shared" si="6"/>
        <v>0</v>
      </c>
      <c r="O35" s="5">
        <f t="shared" si="2"/>
        <v>-1132.01</v>
      </c>
      <c r="P35" s="248" t="inlineStr">
        <is>
          <t>Исключены 30,6 м кабеля КВВГнг(А)-LS 7×0,75: в перечне кабелей автоматизации ИОС5 (стр.30, §6; СО стр.72, поз.156–158, 166, 175, 176) такой кабель не предусмотрен.</t>
        </is>
      </c>
      <c r="Q35" s="48" t="s">
        <v>91</v>
      </c>
      <c r="R35" s="48" t="inlineStr">
        <is>
          <t>23/085-И-ИОС5-ТЧ, лист 25; 23/085-И-ИОС5, лист 35; 23/085-И-ИОС5.СО, лист 7; 23/085-И-ИОС5.РР, лист 7</t>
        </is>
      </c>
    </row>
    <row r="36" spans="1:18">
      <c r="A36" s="43">
        <v>24</v>
      </c>
      <c r="B36" s="10">
        <v>26</v>
      </c>
      <c r="C36" s="11" t="s">
        <v>65</v>
      </c>
      <c r="D36" s="11" t="s">
        <v>65</v>
      </c>
      <c r="E36" s="12" t="s">
        <v>66</v>
      </c>
      <c r="F36" s="12" t="s">
        <v>66</v>
      </c>
      <c r="G36" s="13" t="s">
        <v>60</v>
      </c>
      <c r="H36" s="17">
        <v>4.4880000000000003E-2</v>
      </c>
      <c r="I36" s="5">
        <v>-4.4880000000000003E-2</v>
      </c>
      <c r="J36" s="44">
        <f t="shared" si="1"/>
        <v>0</v>
      </c>
      <c r="K36" s="5">
        <v>550.71</v>
      </c>
      <c r="L36" s="5"/>
      <c r="M36" s="5">
        <v>-550.71</v>
      </c>
      <c r="N36" s="5">
        <f t="shared" si="6"/>
        <v>0</v>
      </c>
      <c r="O36" s="5">
        <f t="shared" si="2"/>
        <v>-550.71</v>
      </c>
      <c r="P36" s="248" t="inlineStr">
        <is>
          <t>Исключены 44,88 м кабеля UTP 2×2×0,51: для диспетчеризации лифта ИОС5 (СО стр.72, поз.166) предусматривает кабель ParLan U/UTP Cat5e 4×2×0,52, учтённый в добавленной смете.</t>
        </is>
      </c>
      <c r="Q36" s="48" t="s">
        <v>91</v>
      </c>
      <c r="R36" s="48" t="inlineStr">
        <is>
          <t>23/085-И-ИОС5-ТЧ, лист 23; 23/085-И-ИОС5, лист 35; 23/085-И-ИОС5.СО, лист 7</t>
        </is>
      </c>
    </row>
    <row r="37" spans="1:18" ht="165.75">
      <c r="A37" s="43">
        <v>25</v>
      </c>
      <c r="B37" s="10">
        <v>27</v>
      </c>
      <c r="C37" s="11" t="s">
        <v>86</v>
      </c>
      <c r="D37" s="11" t="s">
        <v>86</v>
      </c>
      <c r="E37" s="12" t="s">
        <v>67</v>
      </c>
      <c r="F37" s="12" t="s">
        <v>67</v>
      </c>
      <c r="G37" s="13" t="s">
        <v>28</v>
      </c>
      <c r="H37" s="10">
        <v>2</v>
      </c>
      <c r="I37" s="5">
        <v>-2</v>
      </c>
      <c r="J37" s="44">
        <f t="shared" si="1"/>
        <v>0</v>
      </c>
      <c r="K37" s="5">
        <v>39.44</v>
      </c>
      <c r="L37" s="5"/>
      <c r="M37" s="5">
        <v>-39.44</v>
      </c>
      <c r="N37" s="5">
        <f t="shared" si="6"/>
        <v>0</v>
      </c>
      <c r="O37" s="5">
        <f t="shared" si="2"/>
        <v>-39.44</v>
      </c>
      <c r="P37" s="248" t="inlineStr">
        <is>
          <t>Исключены две старые распаечные коробки TYCO: в действующей спецификации автоматизации они не предусмотрены.</t>
        </is>
      </c>
      <c r="Q37" s="48" t="s">
        <v>91</v>
      </c>
      <c r="R37" s="48" t="inlineStr">
        <is>
          <t>23/085-И-ИОС5-ТЧ, лист 25; 23/085-И-ИОС5, лист 35; 23/085-И-ИОС5.СО, лист 7; 23/085-И-ИОС5.РР, лист 7</t>
        </is>
      </c>
    </row>
    <row r="38" spans="1:18">
      <c r="A38" s="43">
        <v>26</v>
      </c>
      <c r="B38" s="10">
        <v>28</v>
      </c>
      <c r="C38" s="11" t="s">
        <v>68</v>
      </c>
      <c r="D38" s="11" t="s">
        <v>68</v>
      </c>
      <c r="E38" s="12" t="s">
        <v>69</v>
      </c>
      <c r="F38" s="12" t="s">
        <v>69</v>
      </c>
      <c r="G38" s="13" t="s">
        <v>70</v>
      </c>
      <c r="H38" s="10">
        <v>1</v>
      </c>
      <c r="I38" s="4">
        <v>0</v>
      </c>
      <c r="J38" s="44">
        <f t="shared" si="1"/>
        <v>1</v>
      </c>
      <c r="K38" s="5">
        <v>34830.949999999997</v>
      </c>
      <c r="L38" s="5"/>
      <c r="M38" s="5"/>
      <c r="N38" s="5">
        <f t="shared" si="6"/>
        <v>34830.95</v>
      </c>
      <c r="O38" s="5">
        <f t="shared" si="2"/>
        <v>0</v>
      </c>
      <c r="P38" s="248" t="inlineStr">
        <is>
          <t>Сохранена проверка технологического комплекса автоматизации и диспетчеризации в режимах работы и контроля со сдачей в эксплуатацию (ИОС5, стр.24–28): в сводной смете пусконаладочных работ 09-01 эти работы не учтены.</t>
        </is>
      </c>
      <c r="Q38" s="48" t="s">
        <v>91</v>
      </c>
      <c r="R38" s="48" t="inlineStr">
        <is>
          <t>23/085-И-ИОС5-ТЧ, лист 19; 23/085-И-ИОС5-ТЧ, лист 25; Сопоставительная ведомость ПНР_08.06.26.xlsx, раздел 09-01-04, строки 39–57</t>
        </is>
      </c>
    </row>
    <row r="39" spans="1:18" ht="49.5" customHeight="1">
      <c r="A39" s="43"/>
      <c r="B39" s="105" t="s">
        <v>90</v>
      </c>
      <c r="C39" s="106"/>
      <c r="D39" s="106"/>
      <c r="E39" s="106"/>
      <c r="F39" s="106"/>
      <c r="G39" s="3"/>
      <c r="H39" s="6"/>
      <c r="I39" s="6"/>
      <c r="J39" s="50"/>
      <c r="K39" s="5"/>
      <c r="L39" s="5"/>
      <c r="M39" s="51"/>
      <c r="N39" s="5"/>
      <c r="O39" s="5"/>
      <c r="P39" s="47"/>
      <c r="Q39" s="48"/>
      <c r="R39" s="48"/>
    </row>
    <row r="40" spans="1:18" ht="30" customHeight="1">
      <c r="B40" s="240" t="s">
        <v>99</v>
      </c>
      <c r="C40" s="241"/>
      <c r="D40" s="241"/>
      <c r="E40" s="241"/>
      <c r="F40" s="241"/>
      <c r="G40" s="241"/>
      <c r="H40" s="241"/>
      <c r="I40" s="241"/>
      <c r="J40" s="50"/>
      <c r="K40" s="5"/>
      <c r="L40" s="5"/>
      <c r="M40" s="51"/>
      <c r="N40" s="5"/>
      <c r="O40" s="5"/>
      <c r="P40" s="47"/>
      <c r="Q40" s="48"/>
      <c r="R40" s="48"/>
    </row>
    <row r="41" spans="1:18">
      <c r="A41" s="43">
        <v>27</v>
      </c>
      <c r="B41" s="10">
        <v>1</v>
      </c>
      <c r="C41" s="10"/>
      <c r="D41" s="11" t="s">
        <v>100</v>
      </c>
      <c r="E41" s="11"/>
      <c r="F41" s="12" t="s">
        <v>92</v>
      </c>
      <c r="G41" s="13" t="s">
        <v>29</v>
      </c>
      <c r="H41" s="13"/>
      <c r="I41" s="10">
        <v>0</v>
      </c>
      <c r="J41" s="49">
        <f t="shared" ref="J41:J65" si="7">H41+I41</f>
        <v>0</v>
      </c>
      <c r="K41" s="5"/>
      <c r="L41" s="5">
        <v>0</v>
      </c>
      <c r="M41" s="51"/>
      <c r="N41" s="5">
        <f t="shared" ref="N41:N65" si="8">K41+L41+M41</f>
        <v>0</v>
      </c>
      <c r="O41" s="5">
        <f t="shared" ref="O41:O65" si="9">N41-K41</f>
        <v>0</v>
      </c>
      <c r="P41" s="248" t="inlineStr">
        <is>
          <t>Исключено: патч-панели в разделе автоматизации проектом не предусмотрены (ИОС5, лист 35, стр.65; СО стр.72, поз.150–178); все три патч-панели Rexant (СО стр.70, поз.104) и их установка учтены в смете 02-01-10.</t>
        </is>
      </c>
      <c r="Q41" s="48" t="s">
        <v>91</v>
      </c>
      <c r="R41" s="48" t="inlineStr">
        <is>
          <t>23/085-И-ИОС5-ТЧ, листы 19–25; 23/085-И-ИОС5, лист 35; 23/085-И-ИОС5.СО, лист 7</t>
        </is>
      </c>
    </row>
    <row r="42" spans="1:18">
      <c r="A42" s="43">
        <v>28</v>
      </c>
      <c r="B42" s="10">
        <v>2</v>
      </c>
      <c r="C42" s="10"/>
      <c r="D42" s="11" t="s">
        <v>109</v>
      </c>
      <c r="E42" s="11"/>
      <c r="F42" s="12" t="s">
        <v>101</v>
      </c>
      <c r="G42" s="13" t="s">
        <v>20</v>
      </c>
      <c r="H42" s="13"/>
      <c r="I42" s="10">
        <v>0</v>
      </c>
      <c r="J42" s="49">
        <f t="shared" si="7"/>
        <v>0</v>
      </c>
      <c r="K42" s="5"/>
      <c r="L42" s="5">
        <v>0</v>
      </c>
      <c r="M42" s="51"/>
      <c r="N42" s="5">
        <f t="shared" si="8"/>
        <v>0</v>
      </c>
      <c r="O42" s="5">
        <f t="shared" si="9"/>
        <v>0</v>
      </c>
      <c r="P42" s="248" t="inlineStr">
        <is>
          <t>Исключено: патч-панель Rexant относится к оборудованию СКС — три панели по ИОС5.СО стр.70, поз.104 учтены в смете 02-01-10; в разделе автоматизации (СО стр.72, поз.150–178; лист 35, стр.65) патч-панелей нет.</t>
        </is>
      </c>
      <c r="Q42" s="48" t="s">
        <v>91</v>
      </c>
      <c r="R42" s="48" t="inlineStr">
        <is>
          <t>23/085-И-ИОС5-ТЧ, листы 19–25; 23/085-И-ИОС5, лист 35; 23/085-И-ИОС5.СО, лист 7</t>
        </is>
      </c>
    </row>
    <row r="43" spans="1:18">
      <c r="A43" s="43">
        <v>29</v>
      </c>
      <c r="B43" s="10">
        <v>3</v>
      </c>
      <c r="C43" s="10"/>
      <c r="D43" s="11" t="s">
        <v>37</v>
      </c>
      <c r="E43" s="11"/>
      <c r="F43" s="12" t="s">
        <v>93</v>
      </c>
      <c r="G43" s="13" t="s">
        <v>22</v>
      </c>
      <c r="H43" s="13"/>
      <c r="I43" s="19">
        <v>8.52</v>
      </c>
      <c r="J43" s="49">
        <f t="shared" si="7"/>
        <v>8.52</v>
      </c>
      <c r="K43" s="5"/>
      <c r="L43" s="5">
        <v>258831.98</v>
      </c>
      <c r="M43" s="51"/>
      <c r="N43" s="5">
        <f t="shared" si="8"/>
        <v>258831.98</v>
      </c>
      <c r="O43" s="5">
        <f t="shared" si="9"/>
        <v>258831.98</v>
      </c>
      <c r="P43" s="248" t="inlineStr">
        <is>
          <t>Добавлена прокладка 852 м гофротрубы d20: вместе с 50 м утверждённой сметы составляет 902 м по ИОС5 (СО стр.72, поз.154 — 612 м, поз.177 — 290 м). НР/СП без понижения: ТСН-2001.12 п.3.4.6 абз.4, 8-0 п.9; объект не эксплуатируется (ПОС, стр.8).</t>
        </is>
      </c>
      <c r="Q43" s="48" t="s">
        <v>91</v>
      </c>
      <c r="R43" s="48" t="inlineStr">
        <is>
          <t>23/085-И-ИОС5-ТЧ, лист 25; 23/085-И-ИОС5, лист 35; 23/085-И-ИОС5.СО, лист 7; 23/085-И-ИОС5.РР, лист 7</t>
        </is>
      </c>
    </row>
    <row r="44" spans="1:18">
      <c r="A44" s="43">
        <v>30</v>
      </c>
      <c r="B44" s="10">
        <v>4</v>
      </c>
      <c r="C44" s="10"/>
      <c r="D44" s="11" t="inlineStr">
        <is>
          <t>22.21.29.110, п.9</t>
        </is>
      </c>
      <c r="E44" s="11"/>
      <c r="F44" s="12" t="s">
        <v>102</v>
      </c>
      <c r="G44" s="13" t="s">
        <v>21</v>
      </c>
      <c r="H44" s="13"/>
      <c r="I44" s="15">
        <v>852</v>
      </c>
      <c r="J44" s="49">
        <f t="shared" si="7"/>
        <v>852</v>
      </c>
      <c r="K44" s="5"/>
      <c r="L44" s="5">
        <v>15872.25</v>
      </c>
      <c r="M44" s="51"/>
      <c r="N44" s="5">
        <f t="shared" si="8"/>
        <v>15872.25</v>
      </c>
      <c r="O44" s="5">
        <f t="shared" si="9"/>
        <v>15872.25</v>
      </c>
      <c r="P44" s="248" t="inlineStr">
        <is>
          <t>Добавлено 852 м гибкой гофрированной трубы ПВХ d20 с протяжкой: вместе с 50 м утверждённой сметы — 902 м по ИОС5 (СО стр.72, поз.154 — 612 м, поз.177 — 290 м).</t>
        </is>
      </c>
      <c r="Q44" s="48" t="s">
        <v>91</v>
      </c>
      <c r="R44" s="48" t="inlineStr">
        <is>
          <t>23/085-И-ИОС5-ТЧ, лист 25; 23/085-И-ИОС5, лист 35; 23/085-И-ИОС5.СО, лист 7; 23/085-И-ИОС5.РР, лист 7</t>
        </is>
      </c>
    </row>
    <row r="45" spans="1:18">
      <c r="A45" s="43" t="inlineStr">
        <is>
          <t>30а</t>
        </is>
      </c>
      <c r="B45" s="10" t="inlineStr">
        <is>
          <t>4а</t>
        </is>
      </c>
      <c r="C45" s="10"/>
      <c r="D45" s="11" t="inlineStr">
        <is>
          <t>1.21-5-1136</t>
        </is>
      </c>
      <c r="E45" s="11"/>
      <c r="F45" s="12" t="inlineStr">
        <is>
          <t>Держатель пластиковый с защелкой для крепления труб, рукавов и гибких вводов диаметром 20 мм</t>
        </is>
      </c>
      <c r="G45" s="13" t="inlineStr">
        <is>
          <t>100 шт.</t>
        </is>
      </c>
      <c r="H45" s="13"/>
      <c r="I45" s="19">
        <v>17.54</v>
      </c>
      <c r="J45" s="49">
        <f>H45+I45</f>
        <v>17.54</v>
      </c>
      <c r="K45" s="5"/>
      <c r="L45" s="5">
        <v>5230.19</v>
      </c>
      <c r="M45" s="51"/>
      <c r="N45" s="5">
        <f>K45+L45+M45</f>
        <v>5230.19</v>
      </c>
      <c r="O45" s="5">
        <f>N45-K45</f>
        <v>5230.19</v>
      </c>
      <c r="P45" s="248" t="inlineStr">
        <is>
          <t>Добавлено 1 754 держателя с защелкой д.20 мм для гофрированной трубы (норма прокладки трубы их не включает): вместе с 50 шт. в сохранённой позиции утверждённой сметы — 1 804 шт. по ИОС5 (СО стр.72, поз.155 — 1 224, поз.178 — 580).</t>
        </is>
      </c>
      <c r="Q45" s="48" t="s">
        <v>91</v>
      </c>
      <c r="R45" s="48" t="inlineStr">
        <is>
          <t>23/085-И-ИОС5-ТЧ, лист 25; 23/085-И-ИОС5, лист 35; 23/085-И-ИОС5.СО, лист 7; 23/085-И-ИОС5.РР, лист 7</t>
        </is>
      </c>
    </row>
    <row r="46" spans="1:18">
      <c r="A46" s="43">
        <v>31</v>
      </c>
      <c r="B46" s="10">
        <v>5</v>
      </c>
      <c r="C46" s="10"/>
      <c r="D46" s="11" t="s">
        <v>57</v>
      </c>
      <c r="E46" s="11"/>
      <c r="F46" s="12" t="s">
        <v>94</v>
      </c>
      <c r="G46" s="13" t="s">
        <v>22</v>
      </c>
      <c r="H46" s="13"/>
      <c r="I46" s="16">
        <v>7.74</v>
      </c>
      <c r="J46" s="49">
        <f t="shared" si="7"/>
        <v>7.74</v>
      </c>
      <c r="K46" s="5"/>
      <c r="L46" s="5">
        <v>60447.28</v>
      </c>
      <c r="M46" s="51"/>
      <c r="N46" s="5">
        <f t="shared" si="8"/>
        <v>60447.28</v>
      </c>
      <c r="O46" s="5">
        <f t="shared" si="9"/>
        <v>60447.28</v>
      </c>
      <c r="P46" s="248" t="inlineStr">
        <is>
          <t>Добавлено затягивание 774 м кабелей суммарным сечением до 2,5 мм² в трубы d20 (один кабель в трубе): 2×2×0,50 — 306 м, 2×1,0 — 306 м, 1×2×0,50 — 162 м (ИОС5.СО стр.72, поз.156, 157, 175). НР/СП без понижения: ТСН-2001.12 п.3.4.6 абз.4, 8-0 п.9; объект не эксплуатируется (ПОС, стр.8).</t>
        </is>
      </c>
      <c r="Q46" s="48" t="s">
        <v>91</v>
      </c>
      <c r="R46" s="48" t="inlineStr">
        <is>
          <t>23/085-И-ИОС5-ТЧ, лист 25; 23/085-И-ИОС5, лист 35; 23/085-И-ИОС5.СО, лист 7; 23/085-И-ИОС5.РР, лист 7</t>
        </is>
      </c>
    </row>
    <row r="47" spans="1:18">
      <c r="A47" s="43">
        <v>32</v>
      </c>
      <c r="B47" s="10">
        <v>6</v>
      </c>
      <c r="C47" s="10"/>
      <c r="D47" s="11" t="inlineStr">
        <is>
          <t>27.32.13.143, п.3</t>
        </is>
      </c>
      <c r="E47" s="11"/>
      <c r="F47" s="12" t="s">
        <v>110</v>
      </c>
      <c r="G47" s="13" t="s">
        <v>21</v>
      </c>
      <c r="H47" s="13"/>
      <c r="I47" s="10">
        <v>282</v>
      </c>
      <c r="J47" s="49">
        <f t="shared" si="7"/>
        <v>282</v>
      </c>
      <c r="K47" s="5"/>
      <c r="L47" s="5">
        <v>7751.05</v>
      </c>
      <c r="M47" s="51"/>
      <c r="N47" s="5">
        <f t="shared" si="8"/>
        <v>7751.05</v>
      </c>
      <c r="O47" s="5">
        <f t="shared" si="9"/>
        <v>7751.05</v>
      </c>
      <c r="P47" s="248" t="inlineStr">
        <is>
          <t>Добавлено 282 м кабеля КСРВнг(А)-FRLSLTx 2×0,50: шина RS-485 — 120 м и цепи управления ОВ, ХПВ — 162 м (ИОС5.СО стр.72, поз.158, 175).</t>
        </is>
      </c>
      <c r="Q47" s="48" t="s">
        <v>91</v>
      </c>
      <c r="R47" s="48" t="inlineStr">
        <is>
          <t>23/085-И-ИОС5-ТЧ, листы 21–22; 23/085-И-ИОС5, листы 26 и 35; 23/085-И-ИОС5.СО, лист 7</t>
        </is>
      </c>
    </row>
    <row r="48" spans="1:18">
      <c r="A48" s="43">
        <v>33</v>
      </c>
      <c r="B48" s="10">
        <v>7</v>
      </c>
      <c r="C48" s="10"/>
      <c r="D48" s="11" t="inlineStr">
        <is>
          <t>27.32.13.148, п.4</t>
        </is>
      </c>
      <c r="E48" s="11"/>
      <c r="F48" s="12" t="s">
        <v>111</v>
      </c>
      <c r="G48" s="13" t="s">
        <v>21</v>
      </c>
      <c r="H48" s="13"/>
      <c r="I48" s="10">
        <v>306</v>
      </c>
      <c r="J48" s="49">
        <f t="shared" si="7"/>
        <v>306</v>
      </c>
      <c r="K48" s="5"/>
      <c r="L48" s="5">
        <v>101738.51</v>
      </c>
      <c r="M48" s="51"/>
      <c r="N48" s="5">
        <f t="shared" si="8"/>
        <v>101738.51</v>
      </c>
      <c r="O48" s="5">
        <f t="shared" si="9"/>
        <v>101738.51</v>
      </c>
      <c r="P48" s="248" t="inlineStr">
        <is>
          <t>Добавлено 306 м кабеля КПРВГнг(А)-FRLSLTx 3×1,5 питания приводов противопожарных клапанов ППА, ППВ (ИОС5.СО стр.72, поз.157).</t>
        </is>
      </c>
      <c r="Q48" s="48" t="s">
        <v>91</v>
      </c>
      <c r="R48" s="48" t="inlineStr">
        <is>
          <t>23/085-И-ИОС5-ТЧ, листы 21–22; 23/085-И-ИОС5, листы 26 и 35; 23/085-И-ИОС5.СО, лист 7</t>
        </is>
      </c>
    </row>
    <row r="49" spans="1:18">
      <c r="A49" s="43">
        <v>34</v>
      </c>
      <c r="B49" s="10">
        <v>8</v>
      </c>
      <c r="C49" s="10"/>
      <c r="D49" s="11" t="s">
        <v>103</v>
      </c>
      <c r="E49" s="11"/>
      <c r="F49" s="12" t="s">
        <v>95</v>
      </c>
      <c r="G49" s="13" t="s">
        <v>22</v>
      </c>
      <c r="H49" s="13"/>
      <c r="I49" s="16">
        <v>1.28</v>
      </c>
      <c r="J49" s="49">
        <f t="shared" si="7"/>
        <v>1.28</v>
      </c>
      <c r="K49" s="5"/>
      <c r="L49" s="5">
        <v>12091.71</v>
      </c>
      <c r="M49" s="51"/>
      <c r="N49" s="5">
        <f t="shared" si="8"/>
        <v>12091.71</v>
      </c>
      <c r="O49" s="5">
        <f t="shared" si="9"/>
        <v>12091.71</v>
      </c>
      <c r="P49" s="248" t="inlineStr">
        <is>
          <t>Добавлено затягивание 128 м кабеля питания приводов ОВ, ХПВ 2×1,5 (суммарное сечение свыше 2,5 до 6 мм²) в трубы d20 (ИОС5.СО стр.72, поз.176, 177); кабели шины RS-485 и диспетчеризации лифта прокладываются по кабеленесущим конструкциям других сетей связи (ИОС5-ТЧ стр.25). НР/СП без понижения: ТСН-2001.12 п.3.4.6 абз.4, 8-0 п.9; объект не эксплуатируется (ПОС, стр.8).</t>
        </is>
      </c>
      <c r="Q49" s="48" t="s">
        <v>91</v>
      </c>
      <c r="R49" s="48" t="inlineStr">
        <is>
          <t>23/085-И-ИОС5-ТЧ, лист 25; 23/085-И-ИОС5, лист 35; 23/085-И-ИОС5.СО, лист 7; 23/085-И-ИОС5.РР, лист 7</t>
        </is>
      </c>
    </row>
    <row r="50" spans="1:18">
      <c r="A50" s="43">
        <v>35</v>
      </c>
      <c r="B50" s="10">
        <v>9</v>
      </c>
      <c r="C50" s="10"/>
      <c r="D50" s="11" t="inlineStr">
        <is>
          <t>27.32.13.148, п.4</t>
        </is>
      </c>
      <c r="E50" s="11"/>
      <c r="F50" s="12" t="s">
        <v>111</v>
      </c>
      <c r="G50" s="13" t="s">
        <v>21</v>
      </c>
      <c r="H50" s="13"/>
      <c r="I50" s="10">
        <v>0</v>
      </c>
      <c r="J50" s="49">
        <f t="shared" si="7"/>
        <v>0</v>
      </c>
      <c r="K50" s="5"/>
      <c r="L50" s="5">
        <v>0</v>
      </c>
      <c r="M50" s="51"/>
      <c r="N50" s="5">
        <f t="shared" si="8"/>
        <v>0</v>
      </c>
      <c r="O50" s="5">
        <f t="shared" si="9"/>
        <v>0</v>
      </c>
      <c r="P50" s="248" t="inlineStr">
        <is>
          <t>Исключено: силовой линии 120 м в разделе автоматизации нет; длина 120 м относится к шине RS-485, её кабель учтён в позиции сигнального кабеля 0,50 мм² (ИОС5.СО стр.72, поз.158).</t>
        </is>
      </c>
      <c r="Q50" s="48" t="s">
        <v>91</v>
      </c>
      <c r="R50" s="48" t="inlineStr">
        <is>
          <t>23/085-И-ИОС5-ТЧ, листы 19–25; 23/085-И-ИОС5, лист 35; 23/085-И-ИОС5.СО, лист 7</t>
        </is>
      </c>
    </row>
    <row r="51" spans="1:18">
      <c r="A51" s="43">
        <v>36</v>
      </c>
      <c r="B51" s="10">
        <v>10</v>
      </c>
      <c r="C51" s="10"/>
      <c r="D51" s="11" t="inlineStr">
        <is>
          <t>27.32.13.148, п.6</t>
        </is>
      </c>
      <c r="E51" s="11"/>
      <c r="F51" s="12" t="s">
        <v>112</v>
      </c>
      <c r="G51" s="13" t="s">
        <v>21</v>
      </c>
      <c r="H51" s="13"/>
      <c r="I51" s="10">
        <v>128</v>
      </c>
      <c r="J51" s="49">
        <f t="shared" si="7"/>
        <v>128</v>
      </c>
      <c r="K51" s="5"/>
      <c r="L51" s="5">
        <v>18841.96</v>
      </c>
      <c r="M51" s="51"/>
      <c r="N51" s="5">
        <f t="shared" si="8"/>
        <v>18841.96</v>
      </c>
      <c r="O51" s="5">
        <f t="shared" si="9"/>
        <v>18841.96</v>
      </c>
      <c r="P51" s="248" t="inlineStr">
        <is>
          <t>Добавлено 128 м кабеля КПРВГнг(А)-FRLS 2×1,5 питания приводов ОВ, ХПВ (ИОС5.СО стр.72, поз.176).</t>
        </is>
      </c>
      <c r="Q51" s="48" t="s">
        <v>91</v>
      </c>
      <c r="R51" s="48" t="inlineStr">
        <is>
          <t>23/085-И-ИОС5-ТЧ, лист 25; 23/085-И-ИОС5, лист 35; 23/085-И-ИОС5.СО, лист 7; 23/085-И-ИОС5.РР, лист 7</t>
        </is>
      </c>
    </row>
    <row r="52" spans="1:18">
      <c r="A52" s="43">
        <v>37</v>
      </c>
      <c r="B52" s="10">
        <v>11</v>
      </c>
      <c r="C52" s="10"/>
      <c r="D52" s="11" t="inlineStr">
        <is>
          <t>27.32.13.191, п.5</t>
        </is>
      </c>
      <c r="E52" s="11"/>
      <c r="F52" s="12" t="s">
        <v>113</v>
      </c>
      <c r="G52" s="13" t="s">
        <v>21</v>
      </c>
      <c r="H52" s="13"/>
      <c r="I52" s="10">
        <v>306</v>
      </c>
      <c r="J52" s="49">
        <f t="shared" si="7"/>
        <v>306</v>
      </c>
      <c r="K52" s="5"/>
      <c r="L52" s="5">
        <v>149492.69</v>
      </c>
      <c r="M52" s="51"/>
      <c r="N52" s="5">
        <f t="shared" si="8"/>
        <v>149492.69</v>
      </c>
      <c r="O52" s="5">
        <f t="shared" si="9"/>
        <v>149492.69</v>
      </c>
      <c r="P52" s="248" t="inlineStr">
        <is>
          <t>Добавлено 306 м кабеля КИС-РВнг(А)-FRLSLTx 2×2×0,50 для цепей управления ППА, ППВ (ИОС5.СО стр.72, поз.156; ИОС5-ТЧ стр.30).</t>
        </is>
      </c>
      <c r="Q52" s="48" t="s">
        <v>91</v>
      </c>
      <c r="R52" s="48" t="inlineStr">
        <is>
          <t>23/085-И-ИОС5-ТЧ, лист 25; 23/085-И-ИОС5, лист 35; 23/085-И-ИОС5.СО, лист 7; 23/085-И-ИОС5.РР, лист 7</t>
        </is>
      </c>
    </row>
    <row r="53" spans="1:18">
      <c r="A53" s="43">
        <v>38</v>
      </c>
      <c r="B53" s="10">
        <v>12</v>
      </c>
      <c r="C53" s="10"/>
      <c r="D53" s="11" t="s">
        <v>104</v>
      </c>
      <c r="E53" s="11"/>
      <c r="F53" s="12" t="s">
        <v>96</v>
      </c>
      <c r="G53" s="13" t="s">
        <v>29</v>
      </c>
      <c r="H53" s="13"/>
      <c r="I53" s="10">
        <v>2</v>
      </c>
      <c r="J53" s="49">
        <f t="shared" si="7"/>
        <v>2</v>
      </c>
      <c r="K53" s="5"/>
      <c r="L53" s="5">
        <v>38432.879999999997</v>
      </c>
      <c r="M53" s="51"/>
      <c r="N53" s="5">
        <f t="shared" si="8"/>
        <v>38432.88</v>
      </c>
      <c r="O53" s="5">
        <f t="shared" si="9"/>
        <v>38432.88</v>
      </c>
      <c r="P53" s="248" t="inlineStr">
        <is>
          <t>Добавлены два монтажа отдельно устанавливаемых блоков питания: блока питания ОВЕН БП60Б-Д4-24 шлюза и ИБП «Штиль» SW500L блока диспетчеризации лифта (ИОС5, СО стр.72, поз.160, 167).</t>
        </is>
      </c>
      <c r="Q53" s="48" t="s">
        <v>91</v>
      </c>
      <c r="R53" s="48" t="inlineStr">
        <is>
          <t>23/085-И-ИОС5-ТЧ, листы 19–25; 23/085-И-ИОС5, лист 35; 23/085-И-ИОС5.СО, лист 7</t>
        </is>
      </c>
    </row>
    <row r="54" spans="1:18" ht="25.5">
      <c r="A54" s="43">
        <v>39</v>
      </c>
      <c r="B54" s="10">
        <v>13</v>
      </c>
      <c r="C54" s="10"/>
      <c r="D54" s="11" t="inlineStr">
        <is>
          <t>26.20.40.110, п.1</t>
        </is>
      </c>
      <c r="E54" s="11"/>
      <c r="F54" s="12" t="s">
        <v>105</v>
      </c>
      <c r="G54" s="13" t="s">
        <v>20</v>
      </c>
      <c r="H54" s="13"/>
      <c r="I54" s="10">
        <v>1</v>
      </c>
      <c r="J54" s="49">
        <f t="shared" si="7"/>
        <v>1</v>
      </c>
      <c r="K54" s="5"/>
      <c r="L54" s="5">
        <v>5712</v>
      </c>
      <c r="M54" s="51"/>
      <c r="N54" s="5">
        <f t="shared" si="8"/>
        <v>5712</v>
      </c>
      <c r="O54" s="5">
        <f t="shared" si="9"/>
        <v>5712</v>
      </c>
      <c r="P54" s="248" t="inlineStr">
        <is>
          <t>Добавлен один блок питания ОВЕН БП60Б-Д4-24 для шлюза, как в спецификации.</t>
        </is>
      </c>
      <c r="Q54" s="48" t="s">
        <v>91</v>
      </c>
      <c r="R54" s="48" t="inlineStr">
        <is>
          <t>23/085-И-ИОС5-ТЧ, листы 19–25; 23/085-И-ИОС5, лист 35; 23/085-И-ИОС5.СО, лист 7</t>
        </is>
      </c>
    </row>
    <row r="55" spans="1:18" ht="51">
      <c r="A55" s="43">
        <v>40</v>
      </c>
      <c r="B55" s="10">
        <v>14</v>
      </c>
      <c r="C55" s="10"/>
      <c r="D55" s="11" t="inlineStr">
        <is>
          <t>26.20.40.111, п.2</t>
        </is>
      </c>
      <c r="E55" s="11"/>
      <c r="F55" s="12" t="s">
        <v>106</v>
      </c>
      <c r="G55" s="13" t="s">
        <v>20</v>
      </c>
      <c r="H55" s="13"/>
      <c r="I55" s="10">
        <v>1</v>
      </c>
      <c r="J55" s="49">
        <f t="shared" si="7"/>
        <v>1</v>
      </c>
      <c r="K55" s="5"/>
      <c r="L55" s="5">
        <v>20301.36</v>
      </c>
      <c r="M55" s="51"/>
      <c r="N55" s="5">
        <f t="shared" si="8"/>
        <v>20301.36</v>
      </c>
      <c r="O55" s="5">
        <f t="shared" si="9"/>
        <v>20301.36</v>
      </c>
      <c r="P55" s="248" t="inlineStr">
        <is>
          <t>Добавлен один ИБП Штиль SW500L для блока диспетчеризации лифта Обь 7.2, как в текстовой части и спецификации.</t>
        </is>
      </c>
      <c r="Q55" s="48" t="s">
        <v>91</v>
      </c>
      <c r="R55" s="48" t="inlineStr">
        <is>
          <t>23/085-И-ИОС5-ТЧ, лист 23; 23/085-И-ИОС5, лист 35; 23/085-И-ИОС5.СО, лист 7</t>
        </is>
      </c>
    </row>
    <row r="56" spans="1:18">
      <c r="A56" s="43">
        <v>41</v>
      </c>
      <c r="B56" s="10">
        <v>15</v>
      </c>
      <c r="C56" s="10"/>
      <c r="D56" s="11" t="inlineStr">
        <is>
          <t>4.11-12-1</t>
        </is>
      </c>
      <c r="E56" s="11"/>
      <c r="F56" s="12" t="inlineStr">
        <is>
          <t>Установка съемных и выдвижных блоков (модулей, ячеек, ТЭЗ) массой до 5 кг</t>
        </is>
      </c>
      <c r="G56" s="13" t="s">
        <v>29</v>
      </c>
      <c r="H56" s="13"/>
      <c r="I56" s="10">
        <v>1</v>
      </c>
      <c r="J56" s="49">
        <f t="shared" si="7"/>
        <v>1</v>
      </c>
      <c r="K56" s="5"/>
      <c r="L56" s="5">
        <v>1526</v>
      </c>
      <c r="M56" s="51"/>
      <c r="N56" s="5">
        <f t="shared" si="8"/>
        <v>1526</v>
      </c>
      <c r="O56" s="5">
        <f t="shared" si="9"/>
        <v>1526</v>
      </c>
      <c r="P56" s="248" t="inlineStr">
        <is>
          <t>Добавлена установка сетевого шлюза RS-485/Ethernet ОВЕН ПЕ-210 массой 0,45 кг как съёмного блока (модуля) массой до 5 кг (ИОС5.СО стр.72, поз.159). НР/СП без понижения: ТСН-2001.12 п.3.4.6 абз.4, 8-0 п.9; объект не эксплуатируется (ПОС, стр.8).</t>
        </is>
      </c>
      <c r="Q56" s="48" t="s">
        <v>91</v>
      </c>
      <c r="R56" s="48" t="inlineStr">
        <is>
          <t>23/085-И-ИОС5-ТЧ, листы 19–25; 23/085-И-ИОС5, лист 35; 23/085-И-ИОС5.СО, лист 7</t>
        </is>
      </c>
    </row>
    <row r="57" spans="1:18">
      <c r="A57" s="43">
        <v>42</v>
      </c>
      <c r="B57" s="10">
        <v>16</v>
      </c>
      <c r="C57" s="10"/>
      <c r="D57" s="11" t="inlineStr">
        <is>
          <t>26.20.12.130, п.8</t>
        </is>
      </c>
      <c r="E57" s="11"/>
      <c r="F57" s="12" t="s">
        <v>107</v>
      </c>
      <c r="G57" s="13" t="s">
        <v>20</v>
      </c>
      <c r="H57" s="13"/>
      <c r="I57" s="10">
        <v>1</v>
      </c>
      <c r="J57" s="49">
        <f t="shared" si="7"/>
        <v>1</v>
      </c>
      <c r="K57" s="5"/>
      <c r="L57" s="5">
        <v>8312.99</v>
      </c>
      <c r="M57" s="51"/>
      <c r="N57" s="5">
        <f t="shared" si="8"/>
        <v>8312.99</v>
      </c>
      <c r="O57" s="5">
        <f t="shared" si="9"/>
        <v>8312.99</v>
      </c>
      <c r="P57" s="248" t="inlineStr">
        <is>
          <t>Добавлен один шлюз ОВЕН ПЕ210 для преобразования RS-485/Ethernet, как в текстовой части, на схеме и в спецификации.</t>
        </is>
      </c>
      <c r="Q57" s="48" t="s">
        <v>91</v>
      </c>
      <c r="R57" s="48" t="inlineStr">
        <is>
          <t>23/085-И-ИОС5-ТЧ, листы 19–25; 23/085-И-ИОС5, лист 35; 23/085-И-ИОС5.СО, лист 7</t>
        </is>
      </c>
    </row>
    <row r="58" spans="1:18">
      <c r="A58" s="43">
        <v>43</v>
      </c>
      <c r="B58" s="10">
        <v>17</v>
      </c>
      <c r="C58" s="10"/>
      <c r="D58" s="11" t="inlineStr">
        <is>
          <t>27.32.13.159, п.10</t>
        </is>
      </c>
      <c r="E58" s="11"/>
      <c r="F58" s="12" t="s">
        <v>108</v>
      </c>
      <c r="G58" s="13" t="s">
        <v>21</v>
      </c>
      <c r="H58" s="13"/>
      <c r="I58" s="10">
        <v>40</v>
      </c>
      <c r="J58" s="49">
        <f t="shared" si="7"/>
        <v>40</v>
      </c>
      <c r="K58" s="5"/>
      <c r="L58" s="5">
        <v>9121.28</v>
      </c>
      <c r="M58" s="51"/>
      <c r="N58" s="5">
        <f t="shared" si="8"/>
        <v>9121.28</v>
      </c>
      <c r="O58" s="5">
        <f t="shared" si="9"/>
        <v>9121.28</v>
      </c>
      <c r="P58" s="248" t="inlineStr">
        <is>
          <t>Добавлено 40 м кабеля ParLan U/UTP Cat5e PVCLS нг(А)-FRLSLTx 4×2×0,52 для связи блоков диспетчеризации лифта (ИОС5.СО стр.72, поз.166).</t>
        </is>
      </c>
      <c r="Q58" s="48" t="s">
        <v>91</v>
      </c>
      <c r="R58" s="48" t="inlineStr">
        <is>
          <t>23/085-И-ИОС5-ТЧ, лист 23; 23/085-И-ИОС5, лист 35; 23/085-И-ИОС5.СО, лист 7</t>
        </is>
      </c>
    </row>
    <row r="59" spans="1:18">
      <c r="A59" s="43" t="inlineStr">
        <is>
          <t>43а</t>
        </is>
      </c>
      <c r="B59" s="10" t="inlineStr">
        <is>
          <t>17а</t>
        </is>
      </c>
      <c r="C59" s="10"/>
      <c r="D59" s="11" t="inlineStr">
        <is>
          <t>4.8-175-9</t>
        </is>
      </c>
      <c r="E59" s="11"/>
      <c r="F59" s="12" t="inlineStr">
        <is>
          <t>Добавлять на затягивание провода в проложенные трубы и металлические рукава каждого последующего одножильного или многожильного в общей оплетке, суммарное сечение до 6 мм2 (к нормам и расценкам 4.8-175-1 и 4.8-175-2)</t>
        </is>
      </c>
      <c r="G59" s="13" t="inlineStr">
        <is>
          <t>100 м</t>
        </is>
      </c>
      <c r="H59" s="13"/>
      <c r="I59" s="16">
        <v>1.6</v>
      </c>
      <c r="J59" s="49">
        <f>H59+I59</f>
        <v>1.6</v>
      </c>
      <c r="K59" s="5"/>
      <c r="L59" s="5">
        <v>5286.6</v>
      </c>
      <c r="M59" s="51"/>
      <c r="N59" s="5">
        <f>K59+L59+M59</f>
        <v>5286.6</v>
      </c>
      <c r="O59" s="5">
        <f>N59-K59</f>
        <v>5286.6</v>
      </c>
      <c r="P59" s="248" t="inlineStr">
        <is>
          <t>Добавлено затягивание 160 м кабелей в трубы кабеленесущих систем других сетей связи здания, где уже проложены кабели этих сетей (каждый последующий кабель; затягивание первого кабеля в этих трубах учтено сметой 02-01-10): шина RS-485 автоматизации — 120 м (ИОС5.СО стр.72, поз.158) и связь блоков диспетчеризации лифта — 40 м (поз.166). Прокладка по кабеленесущим системам других сетей связи здания — ИОС5-ТЧ, п.4.9.11, стр.25. НР/СП без понижения: ТСН-2001.12 п.3.4.6 абз.4, 8-0 п.9; объект не эксплуатируется (ПОС, стр.8).</t>
        </is>
      </c>
      <c r="Q59" s="48" t="s">
        <v>91</v>
      </c>
      <c r="R59" s="48" t="inlineStr">
        <is>
          <t>23/085-И-ИОС5-ТЧ, лист 25, п. 4.9.11; 23/085-И-ИОС5.СО, лист 7, поз. 158, 166</t>
        </is>
      </c>
    </row>
    <row r="60" spans="1:18">
      <c r="A60" s="43">
        <v>44</v>
      </c>
      <c r="B60" s="10">
        <v>18</v>
      </c>
      <c r="C60" s="10"/>
      <c r="D60" s="11" t="inlineStr">
        <is>
          <t>27.32.13.148, п.4</t>
        </is>
      </c>
      <c r="E60" s="11"/>
      <c r="F60" s="12" t="s">
        <v>111</v>
      </c>
      <c r="G60" s="13" t="s">
        <v>21</v>
      </c>
      <c r="H60" s="13"/>
      <c r="I60" s="15">
        <v>0</v>
      </c>
      <c r="J60" s="49">
        <f t="shared" si="7"/>
        <v>0</v>
      </c>
      <c r="K60" s="5"/>
      <c r="L60" s="5">
        <v>0</v>
      </c>
      <c r="M60" s="51"/>
      <c r="N60" s="5">
        <f t="shared" si="8"/>
        <v>0</v>
      </c>
      <c r="O60" s="5">
        <f t="shared" si="9"/>
        <v>0</v>
      </c>
      <c r="P60" s="248" t="inlineStr">
        <is>
          <t>Исключено: кабеля КПРВГнг(А)-FRLSLTx 3×1,5 в разделе автоматизации и диспетчеризации нет (ИОС5.СО стр.72, поз.150–178).</t>
        </is>
      </c>
      <c r="Q60" s="48" t="s">
        <v>91</v>
      </c>
      <c r="R60" s="48" t="inlineStr">
        <is>
          <t>23/085-И-ИОС5-ТЧ, лист 25; 23/085-И-ИОС5, лист 35; 23/085-И-ИОС5.СО, лист 7; 23/085-И-ИОС5.РР, лист 7</t>
        </is>
      </c>
    </row>
    <row r="61" spans="1:18">
      <c r="A61" s="43">
        <v>45</v>
      </c>
      <c r="B61" s="10">
        <v>19</v>
      </c>
      <c r="C61" s="10"/>
      <c r="D61" s="11" t="inlineStr">
        <is>
          <t>27.32.13.143, п.3</t>
        </is>
      </c>
      <c r="E61" s="11"/>
      <c r="F61" s="12" t="s">
        <v>110</v>
      </c>
      <c r="G61" s="13" t="s">
        <v>21</v>
      </c>
      <c r="H61" s="13"/>
      <c r="I61" s="15">
        <v>0</v>
      </c>
      <c r="J61" s="49">
        <f t="shared" si="7"/>
        <v>0</v>
      </c>
      <c r="K61" s="5"/>
      <c r="L61" s="5">
        <v>0</v>
      </c>
      <c r="M61" s="51"/>
      <c r="N61" s="5">
        <f t="shared" si="8"/>
        <v>0</v>
      </c>
      <c r="O61" s="5">
        <f t="shared" si="9"/>
        <v>0</v>
      </c>
      <c r="P61" s="248" t="inlineStr">
        <is>
          <t>Исключено: кабеля КСРВнг(А)-FRLSLTx 2×0,50 длиной 224,4 м в разделе автоматизации нет; сигнальные линии учтены по поз.156, 158, 175 (ИОС5.СО стр.72).</t>
        </is>
      </c>
      <c r="Q61" s="48" t="s">
        <v>91</v>
      </c>
      <c r="R61" s="48" t="inlineStr">
        <is>
          <t>23/085-И-ИОС5-ТЧ, лист 25; 23/085-И-ИОС5, лист 35; 23/085-И-ИОС5.СО, лист 7; 23/085-И-ИОС5.РР, лист 7</t>
        </is>
      </c>
    </row>
    <row r="62" spans="1:18">
      <c r="A62" s="43">
        <v>46</v>
      </c>
      <c r="B62" s="10">
        <v>20</v>
      </c>
      <c r="C62" s="10"/>
      <c r="D62" s="11" t="inlineStr">
        <is>
          <t>27.32.13.159, п.10</t>
        </is>
      </c>
      <c r="E62" s="11"/>
      <c r="F62" s="12" t="s">
        <v>108</v>
      </c>
      <c r="G62" s="13" t="s">
        <v>21</v>
      </c>
      <c r="H62" s="13"/>
      <c r="I62" s="10">
        <v>0</v>
      </c>
      <c r="J62" s="49">
        <f t="shared" si="7"/>
        <v>0</v>
      </c>
      <c r="K62" s="5"/>
      <c r="L62" s="5">
        <v>0</v>
      </c>
      <c r="M62" s="51"/>
      <c r="N62" s="5">
        <f t="shared" si="8"/>
        <v>0</v>
      </c>
      <c r="O62" s="5">
        <f t="shared" si="9"/>
        <v>0</v>
      </c>
      <c r="P62" s="248" t="inlineStr">
        <is>
          <t>Исключено: линия диспетчеризации лифта одна — 40 м по ИОС5.СО стр.72, поз.166, учтена отдельной позицией.</t>
        </is>
      </c>
      <c r="Q62" s="48" t="s">
        <v>91</v>
      </c>
      <c r="R62" s="48" t="inlineStr">
        <is>
          <t>23/085-И-ИОС5-ТЧ, лист 23; 23/085-И-ИОС5, лист 35; 23/085-И-ИОС5.СО, лист 7</t>
        </is>
      </c>
    </row>
    <row r="63" spans="1:18">
      <c r="A63" s="43">
        <v>47</v>
      </c>
      <c r="B63" s="10">
        <v>21</v>
      </c>
      <c r="C63" s="10"/>
      <c r="D63" s="11" t="inlineStr">
        <is>
          <t>27.32.13.143, п.3</t>
        </is>
      </c>
      <c r="E63" s="11"/>
      <c r="F63" s="12" t="s">
        <v>110</v>
      </c>
      <c r="G63" s="13" t="s">
        <v>21</v>
      </c>
      <c r="H63" s="13"/>
      <c r="I63" s="10">
        <v>0</v>
      </c>
      <c r="J63" s="49">
        <f t="shared" si="7"/>
        <v>0</v>
      </c>
      <c r="K63" s="5"/>
      <c r="L63" s="5">
        <v>0</v>
      </c>
      <c r="M63" s="51"/>
      <c r="N63" s="5">
        <f t="shared" si="8"/>
        <v>0</v>
      </c>
      <c r="O63" s="5">
        <f t="shared" si="9"/>
        <v>0</v>
      </c>
      <c r="P63" s="248" t="inlineStr">
        <is>
          <t>Исключено: кабеля КСРВнг(А)-FRLSLTx 2×0,50 длиной 440 м в разделе автоматизации нет; сигнальные линии учтены по поз.156, 158, 175 (ИОС5.СО стр.72).</t>
        </is>
      </c>
      <c r="Q63" s="48" t="s">
        <v>91</v>
      </c>
      <c r="R63" s="48" t="inlineStr">
        <is>
          <t>23/085-И-ИОС5-ТЧ, лист 25; 23/085-И-ИОС5, лист 35; 23/085-И-ИОС5.СО, лист 7; 23/085-И-ИОС5.РР, лист 7</t>
        </is>
      </c>
    </row>
    <row r="64" spans="1:18">
      <c r="A64" s="43">
        <v>48</v>
      </c>
      <c r="B64" s="10">
        <v>22</v>
      </c>
      <c r="C64" s="10"/>
      <c r="D64" s="11" t="s">
        <v>100</v>
      </c>
      <c r="E64" s="11"/>
      <c r="F64" s="12" t="s">
        <v>92</v>
      </c>
      <c r="G64" s="13" t="s">
        <v>29</v>
      </c>
      <c r="H64" s="13"/>
      <c r="I64" s="10">
        <v>0</v>
      </c>
      <c r="J64" s="49">
        <f t="shared" si="7"/>
        <v>0</v>
      </c>
      <c r="K64" s="5"/>
      <c r="L64" s="5">
        <v>0</v>
      </c>
      <c r="M64" s="51"/>
      <c r="N64" s="5">
        <f t="shared" si="8"/>
        <v>0</v>
      </c>
      <c r="O64" s="5">
        <f t="shared" si="9"/>
        <v>0</v>
      </c>
      <c r="P64" s="248" t="inlineStr">
        <is>
          <t>Исключено: установка второй патч-панели — патч-панелей в разделе автоматизации нет (ИОС5, лист 35, стр.65; СО стр.72); панели СКС (СО стр.70, поз.104) учтены в смете 02-01-10.</t>
        </is>
      </c>
      <c r="Q64" s="48" t="s">
        <v>91</v>
      </c>
      <c r="R64" s="48" t="inlineStr">
        <is>
          <t>23/085-И-ИОС5-ТЧ, листы 19–25; 23/085-И-ИОС5, лист 35; 23/085-И-ИОС5.СО, лист 7</t>
        </is>
      </c>
    </row>
    <row r="65" spans="1:18">
      <c r="A65" s="43">
        <v>49</v>
      </c>
      <c r="B65" s="10">
        <v>23</v>
      </c>
      <c r="C65" s="10"/>
      <c r="D65" s="11" t="s">
        <v>109</v>
      </c>
      <c r="E65" s="11"/>
      <c r="F65" s="12" t="s">
        <v>101</v>
      </c>
      <c r="G65" s="13" t="s">
        <v>20</v>
      </c>
      <c r="H65" s="13"/>
      <c r="I65" s="10">
        <v>0</v>
      </c>
      <c r="J65" s="49">
        <f t="shared" si="7"/>
        <v>0</v>
      </c>
      <c r="K65" s="5"/>
      <c r="L65" s="5">
        <v>0</v>
      </c>
      <c r="M65" s="51"/>
      <c r="N65" s="5">
        <f t="shared" si="8"/>
        <v>0</v>
      </c>
      <c r="O65" s="5">
        <f t="shared" si="9"/>
        <v>0</v>
      </c>
      <c r="P65" s="248" t="inlineStr">
        <is>
          <t>Исключено: вторая патч-панель Rexant повторяет оборудование СКС (ИОС5.СО стр.70, поз.104), учтённое в смете 02-01-10.</t>
        </is>
      </c>
      <c r="Q65" s="48" t="s">
        <v>91</v>
      </c>
      <c r="R65" s="48" t="inlineStr">
        <is>
          <t>23/085-И-ИОС5-ТЧ, листы 19–25; 23/085-И-ИОС5, лист 35; 23/085-И-ИОС5.СО, лист 7</t>
        </is>
      </c>
    </row>
    <row r="66" spans="1:18">
      <c r="A66" s="43"/>
      <c r="B66" s="6"/>
      <c r="C66" s="7"/>
      <c r="D66" s="7"/>
      <c r="E66" s="8"/>
      <c r="F66" s="8"/>
      <c r="G66" s="3"/>
      <c r="H66" s="6"/>
      <c r="I66" s="6"/>
      <c r="J66" s="50"/>
      <c r="K66" s="5"/>
      <c r="L66" s="5"/>
      <c r="M66" s="51"/>
      <c r="N66" s="5"/>
      <c r="O66" s="5"/>
      <c r="P66" s="47"/>
      <c r="Q66" s="52"/>
      <c r="R66" s="52"/>
    </row>
    <row r="67" spans="1:18" s="37" customFormat="1" ht="30.75" customHeight="1">
      <c r="A67" s="81" t="s">
        <v>25</v>
      </c>
      <c r="B67" s="82"/>
      <c r="C67" s="82"/>
      <c r="D67" s="83"/>
      <c r="E67" s="53"/>
      <c r="F67" s="53"/>
      <c r="G67" s="53"/>
      <c r="H67" s="54"/>
      <c r="I67" s="54"/>
      <c r="J67" s="54"/>
      <c r="K67" s="249">
        <f t="shared" ref="K67:L67" si="10">SUM(K11:K66)</f>
        <v>264955.24</v>
      </c>
      <c r="L67" s="249">
        <f t="shared" si="10"/>
        <v>718990.73</v>
      </c>
      <c r="M67" s="250">
        <f>SUM(M11:M66)</f>
        <v>-223863.7</v>
      </c>
      <c r="N67" s="249">
        <f t="shared" ref="N67:O67" si="11">SUM(N11:N66)</f>
        <v>760082.27</v>
      </c>
      <c r="O67" s="249">
        <f t="shared" si="11"/>
        <v>495127.03</v>
      </c>
      <c r="P67" s="53"/>
      <c r="Q67" s="53"/>
      <c r="R67" s="53"/>
    </row>
    <row r="68" spans="1:18">
      <c r="N68" s="57"/>
      <c r="O68" s="57"/>
    </row>
    <row r="69" spans="1:18" ht="15.75">
      <c r="B69" s="102" t="s">
        <v>26</v>
      </c>
      <c r="C69" s="102"/>
      <c r="D69" s="102"/>
      <c r="K69" s="58"/>
      <c r="L69" s="59"/>
      <c r="N69" s="57"/>
      <c r="O69" s="57"/>
    </row>
    <row r="70" spans="1:18">
      <c r="N70" s="59"/>
    </row>
    <row r="72" spans="1:18">
      <c r="K72" s="249">
        <v>264955.24</v>
      </c>
      <c r="L72" s="251">
        <v>718990.73</v>
      </c>
      <c r="M72" s="251">
        <v>-223863.7</v>
      </c>
      <c r="N72" s="252">
        <f>K72+L72+M72</f>
        <v>760082.27</v>
      </c>
      <c r="P72" s="53" t="inlineStr">
        <is>
          <t>Контроль: итог ЛСР = Total 02-01-05-Автоматизация-вентиляции-добавленные-r68d.gsfx</t>
        </is>
      </c>
    </row>
    <row r="73" spans="1:18">
      <c r="K73" s="253">
        <f>K72-K67</f>
        <v>0</v>
      </c>
      <c r="L73" s="253">
        <f>L72-L67</f>
        <v>0</v>
      </c>
      <c r="M73" s="253">
        <f>M72-M67</f>
        <v>0</v>
      </c>
      <c r="N73" s="253">
        <f>N72-N67</f>
        <v>0</v>
      </c>
    </row>
  </sheetData>
  <mergeCells count="17">
    <mergeCell ref="B69:D69"/>
    <mergeCell ref="B10:E10"/>
    <mergeCell ref="B39:F39"/>
    <mergeCell ref="A9:H9"/>
    <mergeCell ref="G6:G7"/>
    <mergeCell ref="K6:N6"/>
    <mergeCell ref="A67:D67"/>
    <mergeCell ref="A1:R1"/>
    <mergeCell ref="A4:H4"/>
    <mergeCell ref="A6:A7"/>
    <mergeCell ref="B6:B7"/>
    <mergeCell ref="O6:O7"/>
    <mergeCell ref="P6:P7"/>
    <mergeCell ref="Q6:R6"/>
    <mergeCell ref="C6:D6"/>
    <mergeCell ref="E6:F6"/>
    <mergeCell ref="H6:J6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2026-06-04T08:18:29Z</cp:lastPrinted>
  <dcterms:created xsi:type="dcterms:W3CDTF">2024-06-20T13:41:56Z</dcterms:created>
  <dcterms:modified xsi:type="dcterms:W3CDTF">2026-06-04T08:50:52Z</dcterms:modified>
</cp:coreProperties>
</file>