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320" windowHeight="12135"/>
  </bookViews>
  <sheets>
    <sheet name="Table 3" sheetId="3" r:id="rId1"/>
  </sheets>
  <definedNames>
    <definedName name="_xlnm.Print_Titles" localSheetId="0">'Table 3'!$8:$8</definedName>
    <definedName name="_xlnm.Print_Area" localSheetId="0">'Table 3'!$A$1:$R$126</definedName>
  </definedNames>
  <calcPr calcId="145621" fullPrecision="0" calcMode="auto" fullCalcOnLoad="1" forceFullCalc="1"/>
</workbook>
</file>

<file path=xl/sharedStrings.xml><?xml version="1.0" encoding="utf-8"?>
<sst xmlns="http://schemas.openxmlformats.org/spreadsheetml/2006/main" count="533" uniqueCount="227">
  <si>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</si>
  <si>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</si>
  <si>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</si>
  <si>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</si>
  <si>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</si>
  <si>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</si>
  <si>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</si>
  <si>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</si>
  <si>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</si>
  <si>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</si>
  <si>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</si>
  <si>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</si>
  <si>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</si>
  <si>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</si>
  <si>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</si>
  <si>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</si>
  <si>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1 ШТ.</t>
  </si>
  <si>
    <t>Ед. изм.</t>
  </si>
  <si>
    <t>ШТ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</si>
  <si>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</si>
  <si>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шт.</t>
  </si>
  <si>
    <t>ИТОГО</t>
  </si>
  <si>
    <t>Коррект.  ПД</t>
  </si>
  <si>
    <t>Составил:</t>
  </si>
  <si>
    <t>1  ШТ.</t>
  </si>
  <si>
    <t>Технологические решения</t>
  </si>
  <si>
    <t>Работы, предусмотренные сметами 2018 г.
ЛС №02-01-06_искл, ЛС № 02-01-06 (2018 г.), частично ЛС № 02-01-06_доб.
Нумерация по ЛС № 02-01-06_2018 г, (по доб. работам - по ЛС № 02-01-06_доб. - указана в скобках)</t>
  </si>
  <si>
    <t>Раздел 1. Технологическое оборудование</t>
  </si>
  <si>
    <t>4.11-7-1</t>
  </si>
  <si>
    <t>АППАРАТУРА НАСТОЛЬНАЯ, АППАРАТ НАСТОЛЬНЫЙ МАССОЙ: ДО 0.015 Т</t>
  </si>
  <si>
    <t>компьютер персональный НИКС+монитор P2415Q+клавиатура+мышь  Ц:61234/1,18/4,11*1,042</t>
  </si>
  <si>
    <t>13-1-4-7</t>
  </si>
  <si>
    <t>Компьютеры: моноблочный (станция персональная тип 2) процессор: Intel Core i3, 2 ядра, частота 3300 МГц, cache 3 Мб, частота системной шины DMI, чипсет Intel H61 Express, оперативная память: DDR3, объем 4 Гб (до 8 Гб), 1 слот; привод оптический DVE-RW; жесткий диск: 500 Гб, 5400 об/мин; Card Reader; порты: USB, VGA, HDMIi; Wi-Fi; экран 20", WXGA, разрешение 1600x900; видеоадаптер Intel Hd Graphics 2000, динамики и микрофон встроенные, операционная система Windows 8 Pro; в комплекте: клавиатура, мышь, веб-камера (Компьютер учительский+клавиатура+мышь)</t>
  </si>
  <si>
    <t>компл.</t>
  </si>
  <si>
    <t>13-1-11-22</t>
  </si>
  <si>
    <t>Печи микроволновые, объем, л: 32, с грилем и конвекцией, размеры 522X312X499 мм Мощность 900-1700 Вт, напряжение 230 В, 6 уровней мощности, авторазогрев, авторазмораживание, автоприготовление, тип управления тактовый, программирование</t>
  </si>
  <si>
    <t>13-1-11-91</t>
  </si>
  <si>
    <t>Чайники электрические, мощность, Вт: 2400, объем 1,7 л Корпус полированная сталь, фильтр от накипи, эргономичная ручка, двусторонний индикатор уровня воды, тип нагревательного элемента скрытый</t>
  </si>
  <si>
    <t>4.11-8-1</t>
  </si>
  <si>
    <t>АППАРАТУРА НАПОЛЬНАЯ МАССОЙ: 0.2 Т</t>
  </si>
  <si>
    <t>13-1-6-88</t>
  </si>
  <si>
    <t>Кипятильники электрические непрерывного действия, нержавеющая сталь, номинальная мощность, кВт: Кулер для воды компрессорный, напольный Материал корпуса сталь-пластик, мощность нагрева 500 Вт; мощность охлаждения 100 Вт; габаритные размеры 310х310х960 мм</t>
  </si>
  <si>
    <t>13-1-11-40</t>
  </si>
  <si>
    <t>Холодильники бытовые двухдверные двухкамерные, габаритные размеры, мм: 2000X600X665, с нижним расположением морозильной камеры Общий объем 346 л (морозильной камеры 93 л, холодильной камеры 253 л), мощность замораживания до 10 кг/сутки, с одним компрессором</t>
  </si>
  <si>
    <t>4.11-11-1</t>
  </si>
  <si>
    <t>ПРОЕКТОР ИНФОРМАЦИОННЫЙ С ПОВОРОТНОЙ ПЛИТОЙ</t>
  </si>
  <si>
    <t>13-1-7-54</t>
  </si>
  <si>
    <t>Проектор мультимедийный яркость 1800 Лм Технология проецирования - LCD, разрешение - 1920x1080, контрастность - 25000:1, формат изображения - 16:9, расстояние проецирования - 0,87-19,5 м, продолжительность работы лампы - 4000 ч, яркость светового потока - 1800 ANSI люмен, уровень шума 29 dBA, комплект: проектор, кабель питания 3 м, пульт ДУ, инструкция, габаритные размеры - 1450x450x390 мм</t>
  </si>
  <si>
    <t>4.11-9-1</t>
  </si>
  <si>
    <t>АППАРАТУРА НАСТЕННАЯ МАССОЙ 0.15-0.2 Т</t>
  </si>
  <si>
    <t>Прайс-лист Лист 85</t>
  </si>
  <si>
    <t>Интерактивная панель Flipbox 65   Ц:548745/1,18/4,11*1,042</t>
  </si>
  <si>
    <t>3.17-2-4</t>
  </si>
  <si>
    <t>УСТАНОВКА ГАРНИТУРЫ ТУАЛЕТНОЙ ВЕШАЛОК, ПОДСТАКАННИКОВ, ПОРУЧНЕЙ ДЛЯ ВАНН И Т.П.</t>
  </si>
  <si>
    <t>13-3-2-85</t>
  </si>
  <si>
    <t>Держатели пластиковые для: бумажных листовых полотенец, с замком Пластик белый, размеры 300x130x290 мм (диспенсер покрытий унитаза и полотенец)</t>
  </si>
  <si>
    <t>13-3-2-86</t>
  </si>
  <si>
    <t>Держатели пластиковые для: рулонной туалетной бумаги, закрытый корпус Пластик ударопрочный белый полупрозрачный, размеры 270x170x270 мм</t>
  </si>
  <si>
    <t>13-3-2-87</t>
  </si>
  <si>
    <t>Дозатор антивандальный пластиковый для жидкого мыла, с замком, объем 0,8 л Пластик белый, размеры 305x105x105 мм</t>
  </si>
  <si>
    <t>Дозатор антивандальный пластиковый для жидкого мыла, с замком, объем 0,8 л Пластик белый, размеры 305x105x105 мм (держатель стаканчиков)</t>
  </si>
  <si>
    <t>13-3-2-88</t>
  </si>
  <si>
    <t>Ерш для унитаза с колбой (подставкой) Пластмасса</t>
  </si>
  <si>
    <t>13-3-2-90</t>
  </si>
  <si>
    <t>13-3-2-7</t>
  </si>
  <si>
    <t>Ведра пластмассовые: педальное Круглое</t>
  </si>
  <si>
    <t>13-3-11-14</t>
  </si>
  <si>
    <t>Зеркала, размеры, мм: 600X450</t>
  </si>
  <si>
    <t>Раздел 2. Мебель и принадлежности</t>
  </si>
  <si>
    <t>т.ч.ТСН-2001.4  п.4.1.3.</t>
  </si>
  <si>
    <t>Сборка и установка мебели и принадлежностей 1%   Ц:1251604,74*0,01/4,11</t>
  </si>
  <si>
    <t>13-2-11-143</t>
  </si>
  <si>
    <t>Кресло антистатическое АРМ-3504-570 АКТАКОМ Проходное сопротивление к "земле" 0,5...1 Мом; время стекания заряда менее 0,5с; материал сидения и спинки - термоформированный пенополиуретан; 5-ти лучевое хромированное основание с ESD-колесами; механизм регулировки наклона сиденья и спинки; пневматический подъемник (260 мм) регулируемый по высоте; размер сидения 430x400 мм; размер спинки 390x320 мм; цвет покрытия - черный</t>
  </si>
  <si>
    <t>13-2-2-41</t>
  </si>
  <si>
    <t>Стол учителя, исп.2, размеры 1200X600X760 мм Из ДСП ламинированной</t>
  </si>
  <si>
    <t>13-2-2-22</t>
  </si>
  <si>
    <t>Стол для черчения и рисования, регулируемый по высоте (Н), рост 3-6, исп. 7, размеры 672х566хН (665/725/785/846) мм Из ДСП ламинированной, круглая труба, отверстия для крепления к полу</t>
  </si>
  <si>
    <t>13-1-8-107</t>
  </si>
  <si>
    <t>Шкаф металлический для инструмента ШИМ-05-02 2-х секционный, полка - 8 шт., нагрузка на полку 30 кг, замок - 2 шт., габаритные размеры 1200x450x1800 мм</t>
  </si>
  <si>
    <t>13-2-2-43</t>
  </si>
  <si>
    <t>Стулья ученические, размеры, мм: 394X447X380/420/460, рост 4-6, исп. 7.3 Из фанеры, круглая труба</t>
  </si>
  <si>
    <t>13-2-2-27</t>
  </si>
  <si>
    <t>Столы ученические для компьютера, регулируемые по высоте (Н), рост 3-6, размеры 950х550хН (580/640/700/760) мм: исп. 7.1, с кабель-каналом Из ДСП ламинированной, круглая труба, полка под клавиатуру и подставка под системный блок</t>
  </si>
  <si>
    <t>13-2-11-20</t>
  </si>
  <si>
    <t>Стулья мягкие, размеры, мм: 530X580X770 Каркас металлический окрашенный, труба круглая, обивка синтетическая ткань</t>
  </si>
  <si>
    <t>13-2-11-23</t>
  </si>
  <si>
    <t>470X600X950/1050 мм Крестовина и подлокотники из армированного пластика, обивка тканевая синтетическая, механизм подъемно-поворотный с фиксацией спинки в выбранном положении</t>
  </si>
  <si>
    <t>13-2-1-10</t>
  </si>
  <si>
    <t>Мольберты: двухместный, размеры 685X921X1250 мм Из пиломатериала хвойных пород</t>
  </si>
  <si>
    <t>13-1-7-45</t>
  </si>
  <si>
    <t>Экраны проекционные, размер, см: 305х406, настенно-потолочный, с электроприводом Окантовка черная, двигатель бесшумный</t>
  </si>
  <si>
    <t>13-2-11-35</t>
  </si>
  <si>
    <t>Шкафы, размеры, мм: 826X370X1807, для одежды Из ДСП ламинированной</t>
  </si>
  <si>
    <t>13-2-11-132</t>
  </si>
  <si>
    <t>1850х800х500 Конструкция разборная, покрытие порошковой краской, двухсекционный, в комплекте: перекладина для вешалок, полки</t>
  </si>
  <si>
    <t>13-2-6-7</t>
  </si>
  <si>
    <t>1820х400х400, однодверный Конструкция разборная, покрытие порошковой краской, система запирания ригельная, в комплекте: четыре полки, регулируемые по высоте с шагом 35 мм, замок-ручка; максимальная нагрузка на полку 50 кг</t>
  </si>
  <si>
    <t>13-2-6-6</t>
  </si>
  <si>
    <t>1900X1000X500, двухдверный Конструкция разборная, покрытие порошковой краской, система запирания ригельная, в комплекте: четыре полки, регулируемые по высоте с шагом 50 мм, замок-ручка; максимальная нагрузка на полку 50 кг</t>
  </si>
  <si>
    <t>13-2-3-4</t>
  </si>
  <si>
    <t>Шкафы медицинские, габаритные размеры, мм: 800X400X1600, с сейфом Двухсекционный, 4-х дверный (верхние двери - стекло, нижние - металл)</t>
  </si>
  <si>
    <t>13-2-6-3</t>
  </si>
  <si>
    <t>Стол для оргтехники, габаритные размеры 1200X600X721 мм Материал ДСП</t>
  </si>
  <si>
    <t>13-2-4-12</t>
  </si>
  <si>
    <t>Столы обеденные с кронштейном, рост 5, размеры, мм: 1200X600X700 мм Каркас металлически сварной, ножки стола из трубы профильной круглой, столешница - пластик с постформингом</t>
  </si>
  <si>
    <t>13-2-11-26</t>
  </si>
  <si>
    <t>Стулья полумягкие, размеры, мм: 440X420X880, на металлическом окрашенном каркасе Каркас металлический, труба круглая, обивка кожзаменитель или синтетическая ткань</t>
  </si>
  <si>
    <t>13-2-11-3</t>
  </si>
  <si>
    <t>Диван мягкий двухместный, размеры 1350X950X870 Каркас деревянный, мягкая обивка сиденья и спинки из кожзаменителя различных расцветок</t>
  </si>
  <si>
    <t>13-2-4-22</t>
  </si>
  <si>
    <t>Стеллажи кухонные, размеры, мм: 950X500X2000, 5 полок Сталь оцинкованная (кухонный гарнитур)</t>
  </si>
  <si>
    <t>13-2-4-73
Доп. 8</t>
  </si>
  <si>
    <t>Шкаф-сушка настенный; Изделие из ДСП ламинированной толщиной 16 мм. Противоударная кромка ПВХ толщиной 2 мм в цвет ЛДСП. Цвет - бук светлый, клен, фасадные элементы (две глухие распашные двери) - из МДФ толщиной не менее 16 мм облицовка пленкой ПВХ по технологии "постформинг" толщиной пленки от 0,35 мм до 0,50 мм, однотонные декоры пастельных тонов. Дверь - на четырех шарнирных петлях. Задняя стенка из ДВП толщиной 3,2 мм в цвет каркаса. Наличие металлической сетки-сушки и поддона, выфрезерованного декоративного профиля на фасадах, крепежной стандартной мебельной фурнитуры, травмобезопасных ручек, фурнитуры для крепления к стене габаритный размер не менее 800х300х730 мм (кухонный гарнитур)</t>
  </si>
  <si>
    <t>13-3-11-94</t>
  </si>
  <si>
    <t>Доска магнитно-маркерная, напольная (флипчарт), размеры рабочей поверхности 1050х740 мм Материал сталь, рабочая поверхность с анодированным покрытием, тренога регулируется по высоте, два выдвижных держателя для бумаги, ручка на задней поверхности (кульман)</t>
  </si>
  <si>
    <t>Прайс-лист</t>
  </si>
  <si>
    <t>Установка аппарата настольного массой до 0,015 т</t>
  </si>
  <si>
    <t>Установка аппарата напольного массой до 0,2 т</t>
  </si>
  <si>
    <t>Корзина решетчатая для бумаг Объем 10 л</t>
  </si>
  <si>
    <t>Установка мебели</t>
  </si>
  <si>
    <t>т.ч. ТСН-2001.4. п.4.1.3</t>
  </si>
  <si>
    <t>Установка оборудования</t>
  </si>
  <si>
    <t>Немонтируемое оборудование</t>
  </si>
  <si>
    <t>Раздел 1. Технологическое оборудование. Добавленные работы</t>
  </si>
  <si>
    <t>Стол письменный "Компакт", 1600</t>
  </si>
  <si>
    <t>Офисное кресло</t>
  </si>
  <si>
    <t>Тумба выкатная</t>
  </si>
  <si>
    <t>Проводной телефон</t>
  </si>
  <si>
    <t>Тумба под оргтехнику</t>
  </si>
  <si>
    <t>Шкаф для одежды</t>
  </si>
  <si>
    <t>Шкаф для документов</t>
  </si>
  <si>
    <t>Держатель для туалетной бумаги</t>
  </si>
  <si>
    <t>Зеркало настенное 475х475</t>
  </si>
  <si>
    <t>Дозатор для житкого мыла 0,5 л</t>
  </si>
  <si>
    <t>Вешалка гардеробная на 30 крючков</t>
  </si>
  <si>
    <t>Стол компьюерный</t>
  </si>
  <si>
    <t>Стол письменный "Компакт", 1200</t>
  </si>
  <si>
    <t>Кресло руководителя</t>
  </si>
  <si>
    <t>Витрина ВСт8</t>
  </si>
  <si>
    <t>МЕТАЛЛИЧЕСКИЙ ШКАФ ПРАКТИК М-18 1830*915-370</t>
  </si>
  <si>
    <t>Тумба Габариты: 900x540x820 мм</t>
  </si>
  <si>
    <t>Стул обеденный Габариты: 370x375x1030 мм</t>
  </si>
  <si>
    <t>Стол обеденный 2-х местный Габариты: 800x800x730 мм;</t>
  </si>
  <si>
    <t>Стол обеденный 4-х местный Габариты: 1200x800x730 мм</t>
  </si>
  <si>
    <t>Стол ученический 2-местный (гр. 3,4,5,6)</t>
  </si>
  <si>
    <t>Доска Габариты: 380x380x380-460 мм;</t>
  </si>
  <si>
    <t>Экран на штативе с антибликовым покрытием</t>
  </si>
  <si>
    <t>Шкаф широкий закрытый Габариты: 850x450x2030 мм;</t>
  </si>
  <si>
    <t>Стол письменный "Директор" 1600</t>
  </si>
  <si>
    <t>Стол угловой "Директор"</t>
  </si>
  <si>
    <t>Стол приставной "Директор"</t>
  </si>
  <si>
    <t>Диван 2-местный на круглой трубе Габариты: 1160x750x700 мм;</t>
  </si>
  <si>
    <t>Подвесная система картин Габариты (ДхШхВ): 2000x9x25 мм</t>
  </si>
  <si>
    <t>Стеллаж для сушки и хранения листов и планшетов Габариты: 900x600x1700 мм;</t>
  </si>
  <si>
    <t>Стеллаж 25 секций Габариты (ДхШхВ): 1680x300x1680 мм;</t>
  </si>
  <si>
    <t>Стеллаж Габариты: 1000x500x2000 м</t>
  </si>
  <si>
    <t>Мольберт Габариты: 600x650x1200 мм;</t>
  </si>
  <si>
    <t>Стол-тумба для художественной мастерской; Габариты: 600x600x1200 мм</t>
  </si>
  <si>
    <t>Стул складной деревянный: Габариты: 440x465x770 мм</t>
  </si>
  <si>
    <t>Стеллаж металлический MS Standart Габариты:2000х1000х300 мм</t>
  </si>
  <si>
    <t>Компьютерный моноблок;</t>
  </si>
  <si>
    <t>МФУ; Габариты: 427x347x360 мм;</t>
  </si>
  <si>
    <t>Печь микроволновая; Габариты: 335x445x240 мм</t>
  </si>
  <si>
    <t>Чайник электрический</t>
  </si>
  <si>
    <t>117/15-ТХ</t>
  </si>
  <si>
    <t>23/085-И-ТХ</t>
  </si>
  <si>
    <t xml:space="preserve"> </t>
  </si>
  <si>
    <t>31.01.12.120. п.1</t>
  </si>
  <si>
    <t>32.50.30.120. п.2</t>
  </si>
  <si>
    <t>31.01.12.150. п.4</t>
  </si>
  <si>
    <t>26.30.11.192. п.5</t>
  </si>
  <si>
    <t>30.01.12.150. п.6</t>
  </si>
  <si>
    <t>31.01.12.131. п.8</t>
  </si>
  <si>
    <t>31.01.12.131. п.9</t>
  </si>
  <si>
    <t>22.29.23.130. п.13</t>
  </si>
  <si>
    <t>25.99.12.112. п.14</t>
  </si>
  <si>
    <t>Ведро из нержавеющей стали 3 л, с педалью</t>
  </si>
  <si>
    <t>23.12.13.119. п.15</t>
  </si>
  <si>
    <t>21.20.10.159. п. 16</t>
  </si>
  <si>
    <t>22.29.23.130. п.17</t>
  </si>
  <si>
    <t>Диспансер для рулонных полотенец</t>
  </si>
  <si>
    <t>31.09.11.120. п. 18</t>
  </si>
  <si>
    <t>31.01.12.120. п. 19</t>
  </si>
  <si>
    <t>31.01.12.120. п. 20</t>
  </si>
  <si>
    <t>32.50.30.120. п. 21</t>
  </si>
  <si>
    <t>31.09.13.190. п. 22</t>
  </si>
  <si>
    <t>Банкетка</t>
  </si>
  <si>
    <t>28.25.13.114. п.23</t>
  </si>
  <si>
    <t>31.01.12.150. п.25</t>
  </si>
  <si>
    <t>31.02.10.110. п. 30</t>
  </si>
  <si>
    <t>31.02.10.110. п. 31</t>
  </si>
  <si>
    <t>31.01.12.120. п. 32</t>
  </si>
  <si>
    <t>31.01.12.120. п. 34</t>
  </si>
  <si>
    <t>Стол ученический 1-местный (гр. 3,4,5,6)</t>
  </si>
  <si>
    <t>32.99.16.110. п.35</t>
  </si>
  <si>
    <t>26.70.15.000. п.36</t>
  </si>
  <si>
    <t>31.01.12.131. п.38</t>
  </si>
  <si>
    <t>31.01.11.150. п.39</t>
  </si>
  <si>
    <t>Стул мягкий СО-1</t>
  </si>
  <si>
    <t>31.01.12.120. п. 40</t>
  </si>
  <si>
    <t>31.01.12.120. п. 41</t>
  </si>
  <si>
    <t>31.01.12.120. п. 42</t>
  </si>
  <si>
    <t>25.99.21.114. п.43</t>
  </si>
  <si>
    <t>Взломостойкий сейф II класса</t>
  </si>
  <si>
    <t>31.09.12.119. п.44</t>
  </si>
  <si>
    <t>25.99.22.110. п.46</t>
  </si>
  <si>
    <t>Стойка прямая</t>
  </si>
  <si>
    <t>31.09.12.119. п.47</t>
  </si>
  <si>
    <t>Диван 2-местный (круглая труба)</t>
  </si>
  <si>
    <t>31.01.12.120. п. 49</t>
  </si>
  <si>
    <t>Стол прямой</t>
  </si>
  <si>
    <t>25.72.14.190. п.51</t>
  </si>
  <si>
    <t>31.01.12.131. п.52</t>
  </si>
  <si>
    <t>31.01.12.131. п.53</t>
  </si>
  <si>
    <t>26.20.15.171. п.3</t>
  </si>
  <si>
    <t>26.20.18.110. п.7</t>
  </si>
  <si>
    <t>27.51.11.110. п.28</t>
  </si>
  <si>
    <t>Холодильник</t>
  </si>
  <si>
    <t>27.51.24.190. п.45</t>
  </si>
  <si>
    <t>Кулер</t>
  </si>
  <si>
    <t>26.70.16.120. п. 48</t>
  </si>
  <si>
    <t>Проектор</t>
  </si>
  <si>
    <t>Телевизор</t>
  </si>
  <si>
    <t>26.70.15.000. п.50</t>
  </si>
  <si>
    <t>Экран для проектора</t>
  </si>
  <si>
    <t>27.51.27.000. п.26</t>
  </si>
  <si>
    <t>27.51.24.110. п.27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</si>
</sst>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5">
    <numFmt numFmtId="164" formatCode="_-* #,##0.00\ _₽_-;\-* #,##0.00\ _₽_-;_-* &quot;-&quot;??\ _₽_-;_-@_-"/>
    <numFmt numFmtId="165" formatCode="_-* #,##0.00_-;\-* #,##0.00_-;_-* &quot;-&quot;??_-;_-@_-"/>
    <numFmt numFmtId="167" formatCode="0.000"/>
    <numFmt numFmtId="168" formatCode="0.0"/>
    <numFmt numFmtId="173" formatCode="#,##0.00;[Red]\-\ #,##0.00"/>
  </numFmts>
  <fonts count="68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i/>
      <sz val="8"/>
      <color rgb="FF7F7F7F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b/>
      <i/>
      <sz val="14"/>
      <color rgb="FF7F7F7F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3"/>
      <name val="Arial"/>
      <family val="2"/>
      <charset val="204"/>
    </font>
    <font>
      <b/>
      <u/>
      <sz val="11"/>
      <name val="Arial"/>
      <family val="2"/>
      <charset val="204"/>
    </font>
    <font>
      <sz val="10"/>
      <color rgb="FF821E82"/>
      <name val="Arial"/>
      <family val="2"/>
      <charset val="204"/>
    </font>
    <font>
      <b/>
      <sz val="11"/>
      <color rgb="FF821E82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1">
    <xf numFmtId="0" fontId="0" fillId="0" borderId="0"/>
    <xf numFmtId="165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5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299">
    <xf numFmtId="0" fontId="0" fillId="0" borderId="0" xfId="0" applyAlignment="1">
      <alignment horizontal="left" vertical="top"/>
    </xf>
    <xf numFmtId="0" fontId="39" fillId="0" borderId="6" xfId="0" applyNumberFormat="1" applyFont="1" applyFill="1" applyBorder="1" applyAlignment="1" applyProtection="1">
      <alignment horizontal="center" vertical="top"/>
    </xf>
    <xf numFmtId="168" fontId="39" fillId="0" borderId="6" xfId="0" applyNumberFormat="1" applyFont="1" applyFill="1" applyBorder="1" applyAlignment="1" applyProtection="1">
      <alignment horizontal="center" vertical="top" wrapText="1"/>
    </xf>
    <xf numFmtId="4" fontId="12" fillId="0" borderId="6" xfId="0" applyNumberFormat="1" applyFont="1" applyFill="1" applyBorder="1" applyAlignment="1">
      <alignment horizontal="center" vertical="top" wrapText="1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2" fontId="39" fillId="0" borderId="6" xfId="0" applyNumberFormat="1" applyFont="1" applyFill="1" applyBorder="1" applyAlignment="1" applyProtection="1">
      <alignment horizontal="center" vertical="top" wrapText="1"/>
    </xf>
    <xf numFmtId="2" fontId="39" fillId="0" borderId="6" xfId="0" applyNumberFormat="1" applyFont="1" applyFill="1" applyBorder="1" applyAlignment="1" applyProtection="1">
      <alignment horizontal="center" vertical="top"/>
    </xf>
    <xf numFmtId="167" fontId="39" fillId="0" borderId="6" xfId="0" applyNumberFormat="1" applyFont="1" applyFill="1" applyBorder="1" applyAlignment="1" applyProtection="1">
      <alignment horizontal="center" vertical="top"/>
    </xf>
    <xf numFmtId="4" fontId="13" fillId="0" borderId="6" xfId="0" applyNumberFormat="1" applyFont="1" applyFill="1" applyBorder="1" applyAlignment="1">
      <alignment horizontal="center" vertical="top" shrinkToFit="1"/>
    </xf>
    <xf numFmtId="1" fontId="39" fillId="0" borderId="6" xfId="0" applyNumberFormat="1" applyFont="1" applyFill="1" applyBorder="1" applyAlignment="1" applyProtection="1">
      <alignment horizontal="center" vertical="top" wrapText="1"/>
    </xf>
    <xf numFmtId="0" fontId="39" fillId="0" borderId="6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0" fontId="40" fillId="0" borderId="5" xfId="40" applyNumberFormat="1" applyFont="1" applyFill="1" applyBorder="1" applyAlignment="1" applyProtection="1">
      <alignment horizontal="left" vertical="top" wrapText="1"/>
    </xf>
    <xf numFmtId="1" fontId="39" fillId="0" borderId="6" xfId="40" applyNumberFormat="1" applyFont="1" applyFill="1" applyBorder="1" applyAlignment="1" applyProtection="1">
      <alignment horizontal="center" vertical="top" wrapText="1"/>
    </xf>
    <xf numFmtId="0" fontId="39" fillId="0" borderId="6" xfId="40" applyNumberFormat="1" applyFont="1" applyFill="1" applyBorder="1" applyAlignment="1" applyProtection="1">
      <alignment horizontal="left" vertical="top" wrapText="1"/>
    </xf>
    <xf numFmtId="0" fontId="39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0" fontId="39" fillId="0" borderId="6" xfId="40" applyNumberFormat="1" applyFont="1" applyFill="1" applyBorder="1" applyAlignment="1" applyProtection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 indent="1"/>
    </xf>
    <xf numFmtId="0" fontId="21" fillId="0" borderId="1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 wrapText="1"/>
    </xf>
    <xf numFmtId="2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 wrapText="1"/>
    </xf>
    <xf numFmtId="167" fontId="11" fillId="0" borderId="6" xfId="0" applyNumberFormat="1" applyFont="1" applyFill="1" applyBorder="1" applyAlignment="1">
      <alignment horizontal="center" vertical="top" shrinkToFit="1"/>
    </xf>
    <xf numFmtId="0" fontId="12" fillId="0" borderId="6" xfId="0" applyFont="1" applyFill="1" applyBorder="1" applyAlignment="1">
      <alignment horizontal="center" vertical="top" wrapText="1"/>
    </xf>
    <xf numFmtId="168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/>
    </xf>
    <xf numFmtId="0" fontId="41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1" fontId="5" fillId="0" borderId="6" xfId="0" applyNumberFormat="1" applyFont="1" applyFill="1" applyBorder="1" applyAlignment="1">
      <alignment horizontal="left" vertical="top"/>
    </xf>
    <xf numFmtId="165" fontId="5" fillId="0" borderId="6" xfId="1" applyFont="1" applyFill="1" applyBorder="1" applyAlignment="1">
      <alignment horizontal="left" vertical="top"/>
    </xf>
    <xf numFmtId="165" fontId="42" fillId="0" borderId="6" xfId="1" applyFont="1" applyFill="1" applyBorder="1" applyAlignment="1">
      <alignment horizontal="left" vertical="top"/>
    </xf>
    <xf numFmtId="0" fontId="44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Alignment="1">
      <alignment horizontal="left" vertical="top"/>
    </xf>
    <xf numFmtId="164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39" fillId="0" borderId="7" xfId="40" applyNumberFormat="1" applyFont="1" applyFill="1" applyBorder="1" applyAlignment="1" applyProtection="1">
      <alignment horizontal="left" vertical="top" wrapText="1"/>
    </xf>
    <xf numFmtId="0" fontId="39" fillId="0" borderId="9" xfId="40" applyNumberFormat="1" applyFont="1" applyFill="1" applyBorder="1" applyAlignment="1" applyProtection="1">
      <alignment horizontal="left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40" fillId="0" borderId="7" xfId="40" applyNumberFormat="1" applyFont="1" applyFill="1" applyBorder="1" applyAlignment="1" applyProtection="1">
      <alignment horizontal="left" vertical="top" wrapText="1"/>
    </xf>
    <xf numFmtId="0" fontId="40" fillId="0" borderId="9" xfId="40" applyNumberFormat="1" applyFont="1" applyFill="1" applyBorder="1" applyAlignment="1" applyProtection="1">
      <alignment horizontal="left" vertical="top" wrapText="1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5" fillId="0" borderId="7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 indent="1"/>
    </xf>
    <xf numFmtId="0" fontId="39" fillId="0" borderId="7" xfId="40" applyNumberFormat="1" applyFont="1" applyFill="1" applyBorder="1" applyAlignment="1" applyProtection="1">
      <alignment horizontal="left" vertical="top" wrapText="1"/>
    </xf>
    <xf numFmtId="0" fontId="39" fillId="0" borderId="9" xfId="40" applyNumberFormat="1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3" fillId="0" borderId="0" xfId="40"/>
    <xf numFmtId="0" fontId="45" fillId="0" borderId="0" xfId="40" applyNumberFormat="1" applyFont="1" applyFill="1" applyBorder="1" applyAlignment="1" applyProtection="1"/>
    <xf numFmtId="0" fontId="46" fillId="0" borderId="0" xfId="40" applyNumberFormat="1" applyFont="1" applyFill="1" applyBorder="1" applyAlignment="1" applyProtection="1">
      <alignment horizontal="center"/>
    </xf>
    <xf numFmtId="0" fontId="47" fillId="0" borderId="0" xfId="40" applyNumberFormat="1" applyFont="1" applyFill="1" applyBorder="1" applyAlignment="1" applyProtection="1">
      <alignment horizontal="right" vertical="top"/>
    </xf>
    <xf numFmtId="0" fontId="48" fillId="0" borderId="5" xfId="40" applyNumberFormat="1" applyFont="1" applyFill="1" applyBorder="1" applyAlignment="1" applyProtection="1">
      <alignment horizontal="center" wrapText="1"/>
    </xf>
    <xf numFmtId="0" fontId="48" fillId="0" borderId="0" xfId="40" applyNumberFormat="1" applyFont="1" applyFill="1" applyBorder="1" applyAlignment="1" applyProtection="1">
      <alignment horizontal="center" wrapText="1"/>
    </xf>
    <xf numFmtId="0" fontId="49" fillId="0" borderId="11" xfId="40" applyNumberFormat="1" applyFont="1" applyFill="1" applyBorder="1" applyAlignment="1" applyProtection="1">
      <alignment horizontal="center" vertical="top"/>
    </xf>
    <xf numFmtId="0" fontId="48" fillId="0" borderId="0" xfId="40" applyNumberFormat="1" applyFont="1" applyFill="1" applyBorder="1" applyAlignment="1" applyProtection="1">
      <alignment horizontal="center"/>
    </xf>
    <xf numFmtId="0" fontId="31" fillId="0" borderId="0" xfId="40" applyNumberFormat="1" applyFont="1" applyFill="1" applyBorder="1" applyAlignment="1" applyProtection="1">
      <alignment horizontal="center" vertical="top"/>
    </xf>
    <xf numFmtId="0" fontId="50" fillId="0" borderId="5" xfId="40" applyNumberFormat="1" applyFont="1" applyFill="1" applyBorder="1" applyAlignment="1" applyProtection="1">
      <alignment horizontal="center" wrapText="1"/>
    </xf>
    <xf numFmtId="0" fontId="50" fillId="0" borderId="0" xfId="40" applyNumberFormat="1" applyFont="1" applyFill="1" applyBorder="1" applyAlignment="1" applyProtection="1">
      <alignment horizontal="center" wrapText="1"/>
    </xf>
    <xf numFmtId="0" fontId="51" fillId="0" borderId="5" xfId="2" applyFont="1" applyBorder="1" applyAlignment="1">
      <alignment horizontal="left" wrapText="1"/>
    </xf>
    <xf numFmtId="0" fontId="45" fillId="0" borderId="0" xfId="40" applyNumberFormat="1" applyFont="1" applyFill="1" applyBorder="1" applyAlignment="1" applyProtection="1">
      <alignment wrapText="1"/>
    </xf>
    <xf numFmtId="0" fontId="49" fillId="0" borderId="0" xfId="40" applyNumberFormat="1" applyFont="1" applyFill="1" applyBorder="1" applyAlignment="1" applyProtection="1">
      <alignment horizontal="center"/>
    </xf>
    <xf numFmtId="0" fontId="49" fillId="0" borderId="0" xfId="40" applyNumberFormat="1" applyFont="1" applyFill="1" applyBorder="1" applyAlignment="1" applyProtection="1"/>
    <xf numFmtId="0" fontId="45" fillId="0" borderId="0" xfId="40" applyNumberFormat="1" applyFont="1" applyFill="1" applyBorder="1" applyAlignment="1" applyProtection="1">
      <alignment horizontal="center"/>
    </xf>
    <xf numFmtId="0" fontId="45" fillId="0" borderId="0" xfId="40" applyNumberFormat="1" applyFont="1" applyFill="1" applyBorder="1" applyAlignment="1" applyProtection="1">
      <alignment horizontal="right" vertical="center"/>
    </xf>
    <xf numFmtId="0" fontId="46" fillId="0" borderId="0" xfId="40" applyNumberFormat="1" applyFont="1" applyFill="1" applyBorder="1" applyAlignment="1" applyProtection="1">
      <alignment horizontal="left"/>
    </xf>
    <xf numFmtId="2" fontId="45" fillId="0" borderId="0" xfId="40" applyNumberFormat="1" applyFont="1" applyFill="1" applyBorder="1" applyAlignment="1" applyProtection="1"/>
    <xf numFmtId="2" fontId="52" fillId="0" borderId="0" xfId="40" applyNumberFormat="1" applyFont="1" applyFill="1" applyBorder="1" applyAlignment="1" applyProtection="1">
      <alignment horizontal="right"/>
    </xf>
    <xf numFmtId="0" fontId="46" fillId="0" borderId="0" xfId="40" applyNumberFormat="1" applyFont="1" applyFill="1" applyBorder="1" applyAlignment="1" applyProtection="1">
      <alignment horizontal="left" vertical="center"/>
    </xf>
    <xf numFmtId="0" fontId="53" fillId="0" borderId="0" xfId="40" applyNumberFormat="1" applyFont="1" applyFill="1" applyBorder="1" applyAlignment="1" applyProtection="1"/>
    <xf numFmtId="2" fontId="53" fillId="0" borderId="0" xfId="40" applyNumberFormat="1" applyFont="1" applyFill="1" applyBorder="1" applyAlignment="1" applyProtection="1">
      <alignment horizontal="right"/>
    </xf>
    <xf numFmtId="0" fontId="45" fillId="0" borderId="0" xfId="40" applyNumberFormat="1" applyFont="1" applyFill="1" applyBorder="1" applyAlignment="1" applyProtection="1">
      <alignment horizontal="left" vertical="center"/>
    </xf>
    <xf numFmtId="0" fontId="45" fillId="0" borderId="0" xfId="40" applyNumberFormat="1" applyFont="1" applyFill="1" applyBorder="1" applyAlignment="1" applyProtection="1">
      <alignment horizontal="left" wrapText="1"/>
    </xf>
    <xf numFmtId="2" fontId="45" fillId="0" borderId="0" xfId="40" applyNumberFormat="1" applyFont="1" applyFill="1" applyBorder="1" applyAlignment="1" applyProtection="1">
      <alignment horizontal="right"/>
    </xf>
    <xf numFmtId="4" fontId="45" fillId="0" borderId="0" xfId="40" applyNumberFormat="1" applyFont="1" applyFill="1" applyBorder="1" applyAlignment="1" applyProtection="1">
      <alignment horizontal="right"/>
    </xf>
    <xf numFmtId="0" fontId="45" fillId="0" borderId="0" xfId="40" applyNumberFormat="1" applyFont="1" applyFill="1" applyBorder="1" applyAlignment="1" applyProtection="1">
      <alignment horizontal="left"/>
    </xf>
    <xf numFmtId="0" fontId="31" fillId="0" borderId="0" xfId="40" applyFont="1" applyAlignment="1">
      <alignment horizontal="left"/>
    </xf>
    <xf numFmtId="0" fontId="53" fillId="0" borderId="0" xfId="40" applyNumberFormat="1" applyFont="1" applyFill="1" applyBorder="1" applyAlignment="1" applyProtection="1">
      <alignment vertical="center"/>
    </xf>
    <xf numFmtId="0" fontId="53" fillId="0" borderId="6" xfId="40" applyNumberFormat="1" applyFont="1" applyFill="1" applyBorder="1" applyAlignment="1" applyProtection="1">
      <alignment horizontal="center" vertical="center" wrapText="1"/>
    </xf>
    <xf numFmtId="0" fontId="53" fillId="0" borderId="12" xfId="40" applyNumberFormat="1" applyFont="1" applyFill="1" applyBorder="1" applyAlignment="1" applyProtection="1">
      <alignment horizontal="center" vertical="center" wrapText="1"/>
    </xf>
    <xf numFmtId="0" fontId="53" fillId="0" borderId="13" xfId="40" applyNumberFormat="1" applyFont="1" applyFill="1" applyBorder="1" applyAlignment="1" applyProtection="1">
      <alignment horizontal="center" vertical="center" wrapText="1"/>
    </xf>
    <xf numFmtId="0" fontId="53" fillId="0" borderId="14" xfId="40" applyNumberFormat="1" applyFont="1" applyFill="1" applyBorder="1" applyAlignment="1" applyProtection="1">
      <alignment horizontal="center" vertical="center" wrapText="1"/>
    </xf>
    <xf numFmtId="0" fontId="53" fillId="0" borderId="15" xfId="40" applyNumberFormat="1" applyFont="1" applyFill="1" applyBorder="1" applyAlignment="1" applyProtection="1">
      <alignment horizontal="center" vertical="center" wrapText="1"/>
    </xf>
    <xf numFmtId="0" fontId="53" fillId="0" borderId="16" xfId="40" applyNumberFormat="1" applyFont="1" applyFill="1" applyBorder="1" applyAlignment="1" applyProtection="1">
      <alignment horizontal="center" vertical="center" wrapText="1"/>
    </xf>
    <xf numFmtId="0" fontId="53" fillId="0" borderId="17" xfId="40" applyNumberFormat="1" applyFont="1" applyFill="1" applyBorder="1" applyAlignment="1" applyProtection="1">
      <alignment horizontal="center" vertical="center" wrapText="1"/>
    </xf>
    <xf numFmtId="0" fontId="53" fillId="0" borderId="6" xfId="40" applyNumberFormat="1" applyFont="1" applyFill="1" applyBorder="1" applyAlignment="1" applyProtection="1">
      <alignment horizontal="center" vertical="center"/>
    </xf>
    <xf numFmtId="0" fontId="53" fillId="0" borderId="7" xfId="40" applyNumberFormat="1" applyFont="1" applyFill="1" applyBorder="1" applyAlignment="1" applyProtection="1">
      <alignment horizontal="center" vertical="center"/>
    </xf>
    <xf numFmtId="0" fontId="52" fillId="0" borderId="6" xfId="40" applyNumberFormat="1" applyFont="1" applyFill="1" applyBorder="1" applyAlignment="1" applyProtection="1">
      <alignment horizontal="left" vertical="center" wrapText="1"/>
    </xf>
    <xf numFmtId="0" fontId="52" fillId="0" borderId="0" xfId="40" applyNumberFormat="1" applyFont="1" applyFill="1" applyBorder="1" applyAlignment="1" applyProtection="1">
      <alignment horizontal="left" vertical="center" wrapText="1"/>
    </xf>
    <xf numFmtId="0" fontId="53" fillId="0" borderId="6" xfId="40" applyNumberFormat="1" applyFont="1" applyFill="1" applyBorder="1" applyAlignment="1" applyProtection="1">
      <alignment horizontal="center" vertical="center" wrapText="1"/>
    </xf>
    <xf numFmtId="0" fontId="53" fillId="0" borderId="6" xfId="40" applyNumberFormat="1" applyFont="1" applyFill="1" applyBorder="1" applyAlignment="1" applyProtection="1">
      <alignment horizontal="left" vertical="top" wrapText="1"/>
    </xf>
    <xf numFmtId="0" fontId="53" fillId="0" borderId="6" xfId="40" applyNumberFormat="1" applyFont="1" applyFill="1" applyBorder="1" applyAlignment="1" applyProtection="1">
      <alignment horizontal="center" vertical="top" wrapText="1"/>
    </xf>
    <xf numFmtId="0" fontId="45" fillId="0" borderId="6" xfId="40" applyNumberFormat="1" applyFont="1" applyFill="1" applyBorder="1" applyAlignment="1" applyProtection="1">
      <alignment horizontal="right" vertical="top" wrapText="1"/>
    </xf>
    <xf numFmtId="0" fontId="45" fillId="0" borderId="6" xfId="40" applyNumberFormat="1" applyFont="1" applyFill="1" applyBorder="1" applyAlignment="1" applyProtection="1">
      <alignment horizontal="center" vertical="top" wrapText="1"/>
    </xf>
    <xf numFmtId="4" fontId="45" fillId="0" borderId="6" xfId="40" applyNumberFormat="1" applyFont="1" applyFill="1" applyBorder="1" applyAlignment="1" applyProtection="1">
      <alignment horizontal="right" vertical="top" wrapText="1"/>
    </xf>
    <xf numFmtId="4" fontId="46" fillId="0" borderId="6" xfId="40" applyNumberFormat="1" applyFont="1" applyFill="1" applyBorder="1" applyAlignment="1" applyProtection="1">
      <alignment horizontal="right" vertical="top" wrapText="1"/>
    </xf>
    <xf numFmtId="0" fontId="54" fillId="0" borderId="9" xfId="40" applyNumberFormat="1" applyFont="1" applyFill="1" applyBorder="1" applyAlignment="1" applyProtection="1">
      <alignment horizontal="center" vertical="top" wrapText="1"/>
    </xf>
    <xf numFmtId="0" fontId="54" fillId="0" borderId="8" xfId="40" applyNumberFormat="1" applyFont="1" applyFill="1" applyBorder="1" applyAlignment="1" applyProtection="1">
      <alignment horizontal="center" vertical="top" wrapText="1"/>
    </xf>
    <xf numFmtId="0" fontId="54" fillId="0" borderId="6" xfId="40" applyNumberFormat="1" applyFont="1" applyFill="1" applyBorder="1" applyAlignment="1" applyProtection="1">
      <alignment horizontal="left" vertical="top" wrapText="1"/>
    </xf>
    <xf numFmtId="0" fontId="54" fillId="0" borderId="6" xfId="40" applyNumberFormat="1" applyFont="1" applyFill="1" applyBorder="1" applyAlignment="1" applyProtection="1">
      <alignment horizontal="center" vertical="top" wrapText="1"/>
    </xf>
    <xf numFmtId="0" fontId="54" fillId="0" borderId="6" xfId="40" applyNumberFormat="1" applyFont="1" applyFill="1" applyBorder="1" applyAlignment="1" applyProtection="1">
      <alignment horizontal="right" vertical="top" wrapText="1"/>
    </xf>
    <xf numFmtId="0" fontId="52" fillId="0" borderId="0" xfId="40" applyNumberFormat="1" applyFont="1" applyFill="1" applyBorder="1" applyAlignment="1" applyProtection="1">
      <alignment vertical="top" wrapText="1"/>
    </xf>
    <xf numFmtId="0" fontId="52" fillId="0" borderId="18" xfId="40" applyNumberFormat="1" applyFont="1" applyFill="1" applyBorder="1" applyAlignment="1" applyProtection="1">
      <alignment vertical="top" wrapText="1"/>
    </xf>
    <xf numFmtId="0" fontId="52" fillId="0" borderId="17" xfId="40" applyNumberFormat="1" applyFont="1" applyFill="1" applyBorder="1" applyAlignment="1" applyProtection="1">
      <alignment horizontal="left" vertical="top" wrapText="1"/>
    </xf>
    <xf numFmtId="0" fontId="52" fillId="0" borderId="17" xfId="40" applyNumberFormat="1" applyFont="1" applyFill="1" applyBorder="1" applyAlignment="1" applyProtection="1">
      <alignment horizontal="right" vertical="top" wrapText="1"/>
    </xf>
    <xf numFmtId="0" fontId="52" fillId="0" borderId="17" xfId="40" applyNumberFormat="1" applyFont="1" applyFill="1" applyBorder="1" applyAlignment="1" applyProtection="1">
      <alignment vertical="top" wrapText="1"/>
    </xf>
    <xf numFmtId="4" fontId="52" fillId="0" borderId="17" xfId="40" applyNumberFormat="1" applyFont="1" applyFill="1" applyBorder="1" applyAlignment="1" applyProtection="1">
      <alignment horizontal="right" vertical="top" wrapText="1"/>
    </xf>
    <xf numFmtId="0" fontId="52" fillId="0" borderId="0" xfId="40" applyNumberFormat="1" applyFont="1" applyFill="1" applyBorder="1" applyAlignment="1" applyProtection="1">
      <alignment horizontal="left" vertical="top" wrapText="1"/>
    </xf>
    <xf numFmtId="0" fontId="45" fillId="0" borderId="6" xfId="40" applyNumberFormat="1" applyFont="1" applyFill="1" applyBorder="1" applyAlignment="1" applyProtection="1">
      <alignment horizontal="left" vertical="top" wrapText="1"/>
    </xf>
    <xf numFmtId="0" fontId="45" fillId="0" borderId="6" xfId="40" applyNumberFormat="1" applyFont="1" applyFill="1" applyBorder="1" applyAlignment="1" applyProtection="1">
      <alignment vertical="top" wrapText="1"/>
    </xf>
    <xf numFmtId="0" fontId="45" fillId="0" borderId="0" xfId="40" applyNumberFormat="1" applyFont="1" applyFill="1" applyBorder="1" applyAlignment="1" applyProtection="1">
      <alignment horizontal="left" vertical="top" wrapText="1"/>
    </xf>
    <xf numFmtId="0" fontId="46" fillId="0" borderId="6" xfId="40" applyNumberFormat="1" applyFont="1" applyFill="1" applyBorder="1" applyAlignment="1" applyProtection="1">
      <alignment horizontal="left" vertical="top" wrapText="1"/>
    </xf>
    <xf numFmtId="0" fontId="46" fillId="0" borderId="6" xfId="40" applyNumberFormat="1" applyFont="1" applyFill="1" applyBorder="1" applyAlignment="1" applyProtection="1">
      <alignment vertical="top" wrapText="1"/>
    </xf>
    <xf numFmtId="0" fontId="46" fillId="0" borderId="0" xfId="40" applyNumberFormat="1" applyFont="1" applyFill="1" applyBorder="1" applyAlignment="1" applyProtection="1">
      <alignment horizontal="left" vertical="top" wrapText="1"/>
    </xf>
    <xf numFmtId="0" fontId="52" fillId="0" borderId="6" xfId="40" applyNumberFormat="1" applyFont="1" applyFill="1" applyBorder="1" applyAlignment="1" applyProtection="1">
      <alignment horizontal="left" vertical="top" wrapText="1"/>
    </xf>
    <xf numFmtId="0" fontId="52" fillId="0" borderId="6" xfId="40" applyNumberFormat="1" applyFont="1" applyFill="1" applyBorder="1" applyAlignment="1" applyProtection="1">
      <alignment horizontal="right" vertical="top" wrapText="1"/>
    </xf>
    <xf numFmtId="0" fontId="52" fillId="0" borderId="6" xfId="40" applyNumberFormat="1" applyFont="1" applyFill="1" applyBorder="1" applyAlignment="1" applyProtection="1">
      <alignment vertical="top" wrapText="1"/>
    </xf>
    <xf numFmtId="4" fontId="52" fillId="0" borderId="6" xfId="40" applyNumberFormat="1" applyFont="1" applyFill="1" applyBorder="1" applyAlignment="1" applyProtection="1">
      <alignment horizontal="right" vertical="top" wrapText="1"/>
    </xf>
    <xf numFmtId="2" fontId="52" fillId="0" borderId="6" xfId="40" applyNumberFormat="1" applyFont="1" applyFill="1" applyBorder="1" applyAlignment="1" applyProtection="1">
      <alignment horizontal="right" vertical="top" wrapText="1"/>
    </xf>
    <xf numFmtId="0" fontId="53" fillId="0" borderId="6" xfId="40" applyNumberFormat="1" applyFont="1" applyFill="1" applyBorder="1" applyAlignment="1" applyProtection="1">
      <alignment horizontal="left" vertical="top" wrapText="1"/>
    </xf>
    <xf numFmtId="0" fontId="53" fillId="0" borderId="6" xfId="40" applyNumberFormat="1" applyFont="1" applyFill="1" applyBorder="1" applyAlignment="1" applyProtection="1">
      <alignment horizontal="right" vertical="top" wrapText="1"/>
    </xf>
    <xf numFmtId="0" fontId="53" fillId="0" borderId="6" xfId="40" applyNumberFormat="1" applyFont="1" applyFill="1" applyBorder="1" applyAlignment="1" applyProtection="1">
      <alignment vertical="top" wrapText="1"/>
    </xf>
    <xf numFmtId="0" fontId="53" fillId="0" borderId="0" xfId="40" applyNumberFormat="1" applyFont="1" applyFill="1" applyBorder="1" applyAlignment="1" applyProtection="1">
      <alignment horizontal="left" vertical="top" wrapText="1"/>
    </xf>
    <xf numFmtId="2" fontId="53" fillId="0" borderId="6" xfId="40" applyNumberFormat="1" applyFont="1" applyFill="1" applyBorder="1" applyAlignment="1" applyProtection="1">
      <alignment horizontal="right" vertical="top" wrapText="1"/>
    </xf>
    <xf numFmtId="4" fontId="53" fillId="0" borderId="6" xfId="40" applyNumberFormat="1" applyFont="1" applyFill="1" applyBorder="1" applyAlignment="1" applyProtection="1">
      <alignment horizontal="right" vertical="top" wrapText="1"/>
    </xf>
    <xf numFmtId="0" fontId="45" fillId="0" borderId="0" xfId="40" applyNumberFormat="1" applyFont="1" applyFill="1" applyBorder="1" applyAlignment="1" applyProtection="1">
      <alignment horizontal="right" vertical="top"/>
    </xf>
    <xf numFmtId="49" fontId="45" fillId="0" borderId="5" xfId="40" applyNumberFormat="1" applyFont="1" applyFill="1" applyBorder="1" applyAlignment="1" applyProtection="1">
      <alignment vertical="top" wrapText="1"/>
    </xf>
    <xf numFmtId="49" fontId="45" fillId="0" borderId="5" xfId="40" applyNumberFormat="1" applyFont="1" applyFill="1" applyBorder="1" applyAlignment="1" applyProtection="1">
      <alignment horizontal="right" vertical="top" wrapText="1"/>
    </xf>
    <xf numFmtId="49" fontId="45" fillId="0" borderId="0" xfId="40" applyNumberFormat="1" applyFont="1" applyFill="1" applyBorder="1" applyAlignment="1" applyProtection="1">
      <alignment vertical="top" wrapText="1"/>
    </xf>
    <xf numFmtId="0" fontId="45" fillId="0" borderId="0" xfId="40" applyNumberFormat="1" applyFont="1" applyFill="1" applyBorder="1" applyAlignment="1" applyProtection="1">
      <alignment vertical="top" wrapText="1"/>
    </xf>
    <xf numFmtId="0" fontId="45" fillId="0" borderId="0" xfId="40" applyNumberFormat="1" applyFont="1" applyFill="1" applyBorder="1" applyAlignment="1" applyProtection="1">
      <alignment horizontal="right" vertical="top" wrapText="1"/>
    </xf>
    <xf numFmtId="0" fontId="49" fillId="0" borderId="11" xfId="40" applyNumberFormat="1" applyFont="1" applyFill="1" applyBorder="1" applyAlignment="1" applyProtection="1">
      <alignment horizontal="center" vertical="center"/>
    </xf>
    <xf numFmtId="0" fontId="49" fillId="0" borderId="0" xfId="40" applyNumberFormat="1" applyFont="1" applyFill="1" applyBorder="1" applyAlignment="1" applyProtection="1">
      <alignment horizontal="center" vertical="center"/>
    </xf>
    <xf numFmtId="0" fontId="53" fillId="0" borderId="0" xfId="40" applyNumberFormat="1" applyFont="1" applyFill="1" applyBorder="1" applyAlignment="1" applyProtection="1">
      <alignment horizontal="center" wrapText="1"/>
    </xf>
    <xf numFmtId="0" fontId="53" fillId="0" borderId="0" xfId="40" applyNumberFormat="1" applyFont="1" applyFill="1" applyBorder="1" applyAlignment="1" applyProtection="1">
      <alignment wrapText="1"/>
    </xf>
    <xf numFmtId="0" fontId="53" fillId="0" borderId="0" xfId="40" applyNumberFormat="1" applyFont="1" applyFill="1" applyBorder="1" applyAlignment="1" applyProtection="1">
      <alignment horizontal="left" vertical="center" wrapText="1"/>
    </xf>
    <xf numFmtId="0" fontId="53" fillId="0" borderId="0" xfId="40" applyNumberFormat="1" applyFont="1" applyFill="1" applyBorder="1" applyAlignment="1" applyProtection="1">
      <alignment vertical="top" wrapText="1"/>
    </xf>
    <xf numFmtId="0" fontId="53" fillId="0" borderId="0" xfId="40" applyNumberFormat="1" applyFont="1" applyFill="1" applyBorder="1" applyAlignment="1" applyProtection="1">
      <alignment horizontal="right" vertical="top" wrapText="1"/>
    </xf>
    <xf numFmtId="49" fontId="56" fillId="0" borderId="13" xfId="40" applyNumberFormat="1" applyFont="1" applyFill="1" applyBorder="1" applyAlignment="1" applyProtection="1">
      <alignment horizontal="center" vertical="top" wrapText="1"/>
    </xf>
    <xf numFmtId="0" fontId="56" fillId="0" borderId="13" xfId="40" applyNumberFormat="1" applyFont="1" applyFill="1" applyBorder="1" applyAlignment="1" applyProtection="1">
      <alignment horizontal="left" vertical="top" wrapText="1"/>
    </xf>
    <xf numFmtId="0" fontId="56" fillId="0" borderId="11" xfId="40" applyNumberFormat="1" applyFont="1" applyFill="1" applyBorder="1" applyAlignment="1" applyProtection="1">
      <alignment horizontal="left" vertical="top" wrapText="1"/>
    </xf>
    <xf numFmtId="0" fontId="56" fillId="0" borderId="13" xfId="40" applyNumberFormat="1" applyFont="1" applyFill="1" applyBorder="1" applyAlignment="1" applyProtection="1">
      <alignment horizontal="center" vertical="top" wrapText="1"/>
    </xf>
    <xf numFmtId="1" fontId="57" fillId="0" borderId="13" xfId="40" applyNumberFormat="1" applyFont="1" applyFill="1" applyBorder="1" applyAlignment="1" applyProtection="1">
      <alignment horizontal="right" vertical="top" wrapText="1"/>
    </xf>
    <xf numFmtId="4" fontId="57" fillId="0" borderId="13" xfId="40" applyNumberFormat="1" applyFont="1" applyFill="1" applyBorder="1" applyAlignment="1" applyProtection="1">
      <alignment horizontal="right" vertical="top" wrapText="1"/>
    </xf>
    <xf numFmtId="0" fontId="57" fillId="0" borderId="13" xfId="40" applyNumberFormat="1" applyFont="1" applyFill="1" applyBorder="1" applyAlignment="1" applyProtection="1">
      <alignment horizontal="center" vertical="top" wrapText="1"/>
    </xf>
    <xf numFmtId="2" fontId="57" fillId="0" borderId="13" xfId="40" applyNumberFormat="1" applyFont="1" applyFill="1" applyBorder="1" applyAlignment="1" applyProtection="1">
      <alignment horizontal="center" vertical="top" wrapText="1"/>
    </xf>
    <xf numFmtId="2" fontId="57" fillId="0" borderId="13" xfId="40" applyNumberFormat="1" applyFont="1" applyFill="1" applyBorder="1" applyAlignment="1" applyProtection="1">
      <alignment horizontal="right" vertical="top" wrapText="1"/>
    </xf>
    <xf numFmtId="0" fontId="57" fillId="0" borderId="13" xfId="40" applyNumberFormat="1" applyFont="1" applyFill="1" applyBorder="1" applyAlignment="1" applyProtection="1">
      <alignment horizontal="right" vertical="top" wrapText="1"/>
    </xf>
    <xf numFmtId="0" fontId="58" fillId="0" borderId="6" xfId="40" applyNumberFormat="1" applyFont="1" applyFill="1" applyBorder="1" applyAlignment="1" applyProtection="1">
      <alignment horizontal="center" vertical="center" wrapText="1"/>
    </xf>
    <xf numFmtId="0" fontId="58" fillId="0" borderId="6" xfId="40" applyNumberFormat="1" applyFont="1" applyFill="1" applyBorder="1" applyAlignment="1" applyProtection="1">
      <alignment horizontal="left" vertical="top" wrapText="1"/>
    </xf>
    <xf numFmtId="0" fontId="58" fillId="0" borderId="6" xfId="40" applyNumberFormat="1" applyFont="1" applyFill="1" applyBorder="1" applyAlignment="1" applyProtection="1">
      <alignment horizontal="center" vertical="top" wrapText="1"/>
    </xf>
    <xf numFmtId="0" fontId="59" fillId="0" borderId="6" xfId="40" applyNumberFormat="1" applyFont="1" applyFill="1" applyBorder="1" applyAlignment="1" applyProtection="1">
      <alignment horizontal="right" vertical="top" wrapText="1"/>
    </xf>
    <xf numFmtId="2" fontId="59" fillId="0" borderId="6" xfId="40" applyNumberFormat="1" applyFont="1" applyFill="1" applyBorder="1" applyAlignment="1" applyProtection="1">
      <alignment horizontal="right" vertical="top" wrapText="1"/>
    </xf>
    <xf numFmtId="0" fontId="59" fillId="0" borderId="6" xfId="40" applyNumberFormat="1" applyFont="1" applyFill="1" applyBorder="1" applyAlignment="1" applyProtection="1">
      <alignment horizontal="center" vertical="top" wrapText="1"/>
    </xf>
    <xf numFmtId="2" fontId="59" fillId="0" borderId="6" xfId="40" applyNumberFormat="1" applyFont="1" applyFill="1" applyBorder="1" applyAlignment="1" applyProtection="1">
      <alignment horizontal="center" vertical="top" wrapText="1"/>
    </xf>
    <xf numFmtId="1" fontId="59" fillId="0" borderId="6" xfId="40" applyNumberFormat="1" applyFont="1" applyFill="1" applyBorder="1" applyAlignment="1" applyProtection="1">
      <alignment horizontal="right" vertical="top" wrapText="1"/>
    </xf>
    <xf numFmtId="1" fontId="59" fillId="0" borderId="6" xfId="40" applyNumberFormat="1" applyFont="1" applyFill="1" applyBorder="1" applyAlignment="1" applyProtection="1">
      <alignment horizontal="center" vertical="top" wrapText="1"/>
    </xf>
    <xf numFmtId="4" fontId="59" fillId="0" borderId="6" xfId="40" applyNumberFormat="1" applyFont="1" applyFill="1" applyBorder="1" applyAlignment="1" applyProtection="1">
      <alignment horizontal="right" vertical="top" wrapText="1"/>
    </xf>
    <xf numFmtId="168" fontId="59" fillId="0" borderId="6" xfId="40" applyNumberFormat="1" applyFont="1" applyFill="1" applyBorder="1" applyAlignment="1" applyProtection="1">
      <alignment horizontal="right" vertical="top" wrapText="1"/>
    </xf>
    <xf numFmtId="0" fontId="56" fillId="0" borderId="6" xfId="40" applyNumberFormat="1" applyFont="1" applyFill="1" applyBorder="1" applyAlignment="1" applyProtection="1">
      <alignment horizontal="center" vertical="top" wrapText="1"/>
    </xf>
    <xf numFmtId="0" fontId="56" fillId="0" borderId="6" xfId="40" applyNumberFormat="1" applyFont="1" applyFill="1" applyBorder="1" applyAlignment="1" applyProtection="1">
      <alignment horizontal="left" vertical="top" wrapText="1"/>
    </xf>
    <xf numFmtId="0" fontId="57" fillId="0" borderId="6" xfId="40" applyNumberFormat="1" applyFont="1" applyFill="1" applyBorder="1" applyAlignment="1" applyProtection="1">
      <alignment horizontal="right" vertical="top" wrapText="1"/>
    </xf>
    <xf numFmtId="0" fontId="57" fillId="0" borderId="6" xfId="40" applyNumberFormat="1" applyFont="1" applyFill="1" applyBorder="1" applyAlignment="1" applyProtection="1">
      <alignment horizontal="center" vertical="top" wrapText="1"/>
    </xf>
    <xf numFmtId="2" fontId="57" fillId="0" borderId="6" xfId="40" applyNumberFormat="1" applyFont="1" applyFill="1" applyBorder="1" applyAlignment="1" applyProtection="1">
      <alignment horizontal="right" vertical="top" wrapText="1"/>
    </xf>
    <xf numFmtId="4" fontId="57" fillId="0" borderId="6" xfId="40" applyNumberFormat="1" applyFont="1" applyFill="1" applyBorder="1" applyAlignment="1" applyProtection="1">
      <alignment horizontal="right" vertical="top" wrapText="1"/>
    </xf>
    <xf numFmtId="168" fontId="57" fillId="0" borderId="13" xfId="40" applyNumberFormat="1" applyFont="1" applyFill="1" applyBorder="1" applyAlignment="1" applyProtection="1">
      <alignment horizontal="center" vertical="top" wrapText="1"/>
    </xf>
    <xf numFmtId="0" fontId="60" fillId="0" borderId="9" xfId="40" applyNumberFormat="1" applyFont="1" applyFill="1" applyBorder="1" applyAlignment="1" applyProtection="1">
      <alignment horizontal="center" vertical="top" wrapText="1"/>
    </xf>
    <xf numFmtId="0" fontId="60" fillId="0" borderId="8" xfId="40" applyNumberFormat="1" applyFont="1" applyFill="1" applyBorder="1" applyAlignment="1" applyProtection="1">
      <alignment horizontal="center" vertical="top" wrapText="1"/>
    </xf>
    <xf numFmtId="0" fontId="60" fillId="0" borderId="6" xfId="40" applyNumberFormat="1" applyFont="1" applyFill="1" applyBorder="1" applyAlignment="1" applyProtection="1">
      <alignment horizontal="left" vertical="top" wrapText="1"/>
    </xf>
    <xf numFmtId="0" fontId="60" fillId="0" borderId="6" xfId="40" applyNumberFormat="1" applyFont="1" applyFill="1" applyBorder="1" applyAlignment="1" applyProtection="1">
      <alignment horizontal="center" vertical="top" wrapText="1"/>
    </xf>
    <xf numFmtId="0" fontId="60" fillId="0" borderId="6" xfId="40" applyNumberFormat="1" applyFont="1" applyFill="1" applyBorder="1" applyAlignment="1" applyProtection="1">
      <alignment horizontal="right" vertical="top" wrapText="1"/>
    </xf>
    <xf numFmtId="0" fontId="56" fillId="0" borderId="0" xfId="40" applyNumberFormat="1" applyFont="1" applyFill="1" applyBorder="1" applyAlignment="1" applyProtection="1">
      <alignment vertical="top" wrapText="1"/>
    </xf>
    <xf numFmtId="0" fontId="56" fillId="0" borderId="18" xfId="40" applyNumberFormat="1" applyFont="1" applyFill="1" applyBorder="1" applyAlignment="1" applyProtection="1">
      <alignment vertical="top" wrapText="1"/>
    </xf>
    <xf numFmtId="0" fontId="56" fillId="0" borderId="17" xfId="40" applyNumberFormat="1" applyFont="1" applyFill="1" applyBorder="1" applyAlignment="1" applyProtection="1">
      <alignment horizontal="left" vertical="top" wrapText="1"/>
    </xf>
    <xf numFmtId="0" fontId="56" fillId="0" borderId="17" xfId="40" applyNumberFormat="1" applyFont="1" applyFill="1" applyBorder="1" applyAlignment="1" applyProtection="1">
      <alignment horizontal="right" vertical="top" wrapText="1"/>
    </xf>
    <xf numFmtId="0" fontId="56" fillId="0" borderId="17" xfId="40" applyNumberFormat="1" applyFont="1" applyFill="1" applyBorder="1" applyAlignment="1" applyProtection="1">
      <alignment vertical="top" wrapText="1"/>
    </xf>
    <xf numFmtId="4" fontId="56" fillId="0" borderId="17" xfId="40" applyNumberFormat="1" applyFont="1" applyFill="1" applyBorder="1" applyAlignment="1" applyProtection="1">
      <alignment horizontal="right" vertical="top" wrapText="1"/>
    </xf>
    <xf numFmtId="2" fontId="56" fillId="0" borderId="17" xfId="40" applyNumberFormat="1" applyFont="1" applyFill="1" applyBorder="1" applyAlignment="1" applyProtection="1">
      <alignment horizontal="right" vertical="top" wrapText="1"/>
    </xf>
    <xf numFmtId="0" fontId="59" fillId="0" borderId="6" xfId="40" applyNumberFormat="1" applyFont="1" applyFill="1" applyBorder="1" applyAlignment="1" applyProtection="1">
      <alignment horizontal="left" vertical="top" wrapText="1"/>
    </xf>
    <xf numFmtId="0" fontId="59" fillId="0" borderId="6" xfId="40" applyNumberFormat="1" applyFont="1" applyFill="1" applyBorder="1" applyAlignment="1" applyProtection="1">
      <alignment vertical="top" wrapText="1"/>
    </xf>
    <xf numFmtId="0" fontId="57" fillId="0" borderId="6" xfId="40" applyNumberFormat="1" applyFont="1" applyFill="1" applyBorder="1" applyAlignment="1" applyProtection="1">
      <alignment horizontal="left" vertical="top" wrapText="1"/>
    </xf>
    <xf numFmtId="0" fontId="57" fillId="0" borderId="6" xfId="40" applyNumberFormat="1" applyFont="1" applyFill="1" applyBorder="1" applyAlignment="1" applyProtection="1">
      <alignment vertical="top" wrapText="1"/>
    </xf>
    <xf numFmtId="0" fontId="56" fillId="0" borderId="6" xfId="40" applyNumberFormat="1" applyFont="1" applyFill="1" applyBorder="1" applyAlignment="1" applyProtection="1">
      <alignment horizontal="left" vertical="center" wrapText="1"/>
    </xf>
    <xf numFmtId="0" fontId="53" fillId="0" borderId="0" xfId="40" applyNumberFormat="1" applyFont="1" applyFill="1" applyBorder="1" applyAlignment="1" applyProtection="1">
      <alignment horizontal="right"/>
    </xf>
    <xf numFmtId="0" fontId="57" fillId="0" borderId="0" xfId="40" applyNumberFormat="1" applyFont="1" applyFill="1" applyBorder="1" applyAlignment="1" applyProtection="1">
      <alignment horizontal="center"/>
    </xf>
    <xf numFmtId="0" fontId="31" fillId="0" borderId="5" xfId="40" applyNumberFormat="1" applyFont="1" applyFill="1" applyBorder="1" applyAlignment="1" applyProtection="1">
      <alignment horizontal="center" wrapText="1"/>
    </xf>
    <xf numFmtId="0" fontId="55" fillId="0" borderId="16" xfId="40" applyNumberFormat="1" applyFont="1" applyFill="1" applyBorder="1" applyAlignment="1" applyProtection="1">
      <alignment horizontal="left" vertical="top" wrapText="1"/>
    </xf>
    <xf numFmtId="0" fontId="55" fillId="0" borderId="5" xfId="40" applyNumberFormat="1" applyFont="1" applyFill="1" applyBorder="1" applyAlignment="1" applyProtection="1">
      <alignment horizontal="left" vertical="top" wrapText="1"/>
    </xf>
    <xf numFmtId="0" fontId="55" fillId="0" borderId="19" xfId="40" applyNumberFormat="1" applyFont="1" applyFill="1" applyBorder="1" applyAlignment="1" applyProtection="1">
      <alignment horizontal="left" vertical="top" wrapText="1"/>
    </xf>
    <xf numFmtId="0" fontId="55" fillId="0" borderId="0" xfId="40" applyNumberFormat="1" applyFont="1" applyFill="1" applyBorder="1" applyAlignment="1" applyProtection="1">
      <alignment horizontal="left" vertical="top" wrapText="1"/>
    </xf>
    <xf numFmtId="0" fontId="53" fillId="0" borderId="7" xfId="40" applyNumberFormat="1" applyFont="1" applyFill="1" applyBorder="1" applyAlignment="1" applyProtection="1">
      <alignment horizontal="left" vertical="top" wrapText="1"/>
    </xf>
    <xf numFmtId="0" fontId="53" fillId="0" borderId="9" xfId="40" applyNumberFormat="1" applyFont="1" applyFill="1" applyBorder="1" applyAlignment="1" applyProtection="1">
      <alignment horizontal="left" vertical="top" wrapText="1"/>
    </xf>
    <xf numFmtId="0" fontId="53" fillId="0" borderId="8" xfId="40" applyNumberFormat="1" applyFont="1" applyFill="1" applyBorder="1" applyAlignment="1" applyProtection="1">
      <alignment horizontal="left" vertical="top" wrapText="1"/>
    </xf>
    <xf numFmtId="1" fontId="53" fillId="0" borderId="6" xfId="40" applyNumberFormat="1" applyFont="1" applyFill="1" applyBorder="1" applyAlignment="1" applyProtection="1">
      <alignment horizontal="center" vertical="top" wrapText="1"/>
    </xf>
    <xf numFmtId="0" fontId="53" fillId="0" borderId="6" xfId="40" applyNumberFormat="1" applyFont="1" applyFill="1" applyBorder="1" applyAlignment="1" applyProtection="1"/>
    <xf numFmtId="0" fontId="61" fillId="0" borderId="0" xfId="40" applyNumberFormat="1" applyFont="1" applyFill="1" applyBorder="1" applyAlignment="1" applyProtection="1">
      <alignment horizontal="center"/>
    </xf>
    <xf numFmtId="0" fontId="53" fillId="0" borderId="0" xfId="40" applyNumberFormat="1" applyFont="1" applyFill="1" applyBorder="1" applyAlignment="1" applyProtection="1">
      <alignment horizontal="center"/>
    </xf>
    <xf numFmtId="0" fontId="62" fillId="0" borderId="0" xfId="40" applyNumberFormat="1" applyFont="1" applyFill="1" applyBorder="1" applyAlignment="1" applyProtection="1"/>
    <xf numFmtId="0" fontId="53" fillId="0" borderId="0" xfId="40" applyNumberFormat="1" applyFont="1" applyFill="1" applyBorder="1" applyAlignment="1" applyProtection="1">
      <alignment horizontal="center"/>
    </xf>
    <xf numFmtId="0" fontId="61" fillId="0" borderId="0" xfId="40" applyNumberFormat="1" applyFont="1" applyFill="1" applyBorder="1" applyAlignment="1" applyProtection="1">
      <alignment horizontal="center" vertical="top"/>
    </xf>
    <xf numFmtId="0" fontId="61" fillId="0" borderId="0" xfId="40" applyNumberFormat="1" applyFont="1" applyFill="1" applyBorder="1" applyAlignment="1" applyProtection="1"/>
    <xf numFmtId="0" fontId="43" fillId="0" borderId="0" xfId="40" applyNumberFormat="1" applyFont="1" applyFill="1" applyBorder="1" applyAlignment="1" applyProtection="1">
      <alignment horizontal="left" vertical="top" wrapText="1"/>
    </xf>
    <xf numFmtId="0" fontId="47" fillId="0" borderId="0" xfId="2" applyFont="1"/>
    <xf numFmtId="0" fontId="31" fillId="0" borderId="0" xfId="2"/>
    <xf numFmtId="0" fontId="51" fillId="0" borderId="0" xfId="2" applyFont="1"/>
    <xf numFmtId="0" fontId="51" fillId="0" borderId="0" xfId="2" applyFont="1" applyAlignment="1">
      <alignment horizontal="right"/>
    </xf>
    <xf numFmtId="0" fontId="44" fillId="0" borderId="5" xfId="2" applyFont="1" applyBorder="1" applyAlignment="1">
      <alignment horizontal="center" wrapText="1"/>
    </xf>
    <xf numFmtId="0" fontId="44" fillId="0" borderId="5" xfId="2" applyFont="1" applyBorder="1" applyAlignment="1">
      <alignment horizontal="center" wrapText="1"/>
    </xf>
    <xf numFmtId="0" fontId="47" fillId="0" borderId="11" xfId="2" applyFont="1" applyBorder="1" applyAlignment="1">
      <alignment horizontal="center"/>
    </xf>
    <xf numFmtId="0" fontId="38" fillId="0" borderId="5" xfId="2" applyFont="1" applyBorder="1" applyAlignment="1">
      <alignment horizontal="center" wrapText="1"/>
    </xf>
    <xf numFmtId="0" fontId="57" fillId="0" borderId="5" xfId="2" applyFont="1" applyBorder="1" applyAlignment="1">
      <alignment horizontal="center" wrapText="1"/>
    </xf>
    <xf numFmtId="0" fontId="47" fillId="0" borderId="0" xfId="2" applyFont="1" applyAlignment="1">
      <alignment horizontal="center" wrapText="1"/>
    </xf>
    <xf numFmtId="0" fontId="31" fillId="0" borderId="0" xfId="2" applyAlignment="1"/>
    <xf numFmtId="0" fontId="51" fillId="0" borderId="0" xfId="2" applyFont="1" applyBorder="1" applyAlignment="1">
      <alignment horizontal="left" wrapText="1"/>
    </xf>
    <xf numFmtId="0" fontId="51" fillId="0" borderId="0" xfId="2" applyFont="1" applyAlignment="1">
      <alignment horizontal="center" vertical="center" wrapText="1"/>
    </xf>
    <xf numFmtId="0" fontId="50" fillId="0" borderId="0" xfId="2" applyFont="1" applyAlignment="1">
      <alignment horizontal="left"/>
    </xf>
    <xf numFmtId="173" fontId="50" fillId="0" borderId="0" xfId="2" applyNumberFormat="1" applyFont="1"/>
    <xf numFmtId="0" fontId="50" fillId="0" borderId="0" xfId="2" applyFont="1"/>
    <xf numFmtId="0" fontId="51" fillId="0" borderId="0" xfId="2" applyFont="1" applyAlignment="1">
      <alignment horizontal="left"/>
    </xf>
    <xf numFmtId="173" fontId="51" fillId="0" borderId="0" xfId="2" applyNumberFormat="1" applyFont="1"/>
    <xf numFmtId="0" fontId="51" fillId="0" borderId="0" xfId="2" applyFont="1" applyFill="1" applyAlignment="1">
      <alignment horizontal="left"/>
    </xf>
    <xf numFmtId="0" fontId="51" fillId="0" borderId="0" xfId="39" applyFont="1" applyFill="1" applyAlignment="1">
      <alignment horizontal="left"/>
    </xf>
    <xf numFmtId="0" fontId="51" fillId="0" borderId="0" xfId="2" applyFont="1" applyAlignment="1">
      <alignment horizontal="left"/>
    </xf>
    <xf numFmtId="0" fontId="51" fillId="0" borderId="5" xfId="2" applyFont="1" applyBorder="1" applyAlignment="1">
      <alignment horizontal="left" wrapText="1"/>
    </xf>
    <xf numFmtId="0" fontId="51" fillId="0" borderId="6" xfId="2" applyFont="1" applyBorder="1" applyAlignment="1">
      <alignment horizontal="center" vertical="center" wrapText="1"/>
    </xf>
    <xf numFmtId="0" fontId="51" fillId="0" borderId="13" xfId="2" applyFont="1" applyBorder="1" applyAlignment="1">
      <alignment horizontal="center" vertical="center" wrapText="1"/>
    </xf>
    <xf numFmtId="0" fontId="63" fillId="0" borderId="0" xfId="2" applyFont="1" applyAlignment="1">
      <alignment horizontal="center" wrapText="1"/>
    </xf>
    <xf numFmtId="0" fontId="64" fillId="0" borderId="0" xfId="2" applyFont="1" applyAlignment="1">
      <alignment horizontal="left" wrapText="1"/>
    </xf>
    <xf numFmtId="0" fontId="65" fillId="0" borderId="0" xfId="2" applyFont="1"/>
    <xf numFmtId="0" fontId="66" fillId="0" borderId="0" xfId="2" applyFont="1"/>
    <xf numFmtId="173" fontId="66" fillId="0" borderId="11" xfId="2" applyNumberFormat="1" applyFont="1" applyBorder="1" applyAlignment="1">
      <alignment horizontal="right"/>
    </xf>
    <xf numFmtId="173" fontId="31" fillId="0" borderId="0" xfId="2" applyNumberFormat="1"/>
    <xf numFmtId="173" fontId="50" fillId="0" borderId="0" xfId="2" applyNumberFormat="1" applyFont="1" applyAlignment="1">
      <alignment horizontal="right"/>
    </xf>
    <xf numFmtId="0" fontId="50" fillId="0" borderId="0" xfId="2" applyFont="1" applyAlignment="1">
      <alignment horizontal="left" wrapText="1"/>
    </xf>
    <xf numFmtId="0" fontId="50" fillId="0" borderId="0" xfId="2" applyFont="1" applyAlignment="1">
      <alignment horizontal="right"/>
    </xf>
    <xf numFmtId="0" fontId="50" fillId="0" borderId="0" xfId="2" applyFont="1" applyAlignment="1">
      <alignment horizontal="left" wrapText="1"/>
    </xf>
    <xf numFmtId="0" fontId="51" fillId="0" borderId="0" xfId="2" applyFont="1" applyAlignment="1">
      <alignment horizontal="left" wrapText="1"/>
    </xf>
    <xf numFmtId="173" fontId="51" fillId="0" borderId="0" xfId="2" applyNumberFormat="1" applyFont="1" applyAlignment="1">
      <alignment horizontal="right"/>
    </xf>
    <xf numFmtId="0" fontId="51" fillId="0" borderId="0" xfId="2" applyFont="1" applyAlignment="1">
      <alignment horizontal="right" vertical="center"/>
    </xf>
    <xf numFmtId="0" fontId="51" fillId="0" borderId="5" xfId="2" applyFont="1" applyBorder="1"/>
    <xf numFmtId="0" fontId="53" fillId="0" borderId="7" xfId="40" applyNumberFormat="1" applyFont="1" applyFill="1" applyBorder="1" applyAlignment="1" applyProtection="1">
      <alignment horizontal="left" vertical="top" wrapText="1"/>
    </xf>
    <xf numFmtId="0" fontId="53" fillId="0" borderId="9" xfId="40" applyNumberFormat="1" applyFont="1" applyFill="1" applyBorder="1" applyAlignment="1" applyProtection="1">
      <alignment horizontal="left" vertical="top" wrapText="1"/>
    </xf>
    <xf numFmtId="0" fontId="53" fillId="0" borderId="8" xfId="40" applyNumberFormat="1" applyFont="1" applyFill="1" applyBorder="1" applyAlignment="1" applyProtection="1">
      <alignment horizontal="left" vertical="top" wrapText="1"/>
    </xf>
    <xf numFmtId="173" fontId="66" fillId="0" borderId="11" xfId="2" applyNumberFormat="1" applyFont="1" applyBorder="1" applyAlignment="1">
      <alignment horizontal="right"/>
    </xf>
    <xf numFmtId="1" fontId="39" fillId="0" borderId="9" xfId="40" applyNumberFormat="1" applyFont="1" applyFill="1" applyBorder="1" applyAlignment="1" applyProtection="1">
      <alignment horizontal="center" vertical="top" wrapText="1"/>
    </xf>
    <xf numFmtId="0" fontId="12" fillId="0" borderId="6" xfId="0" applyFont="1" applyFill="1" applyBorder="1" applyAlignment="1">
      <alignment horizontal="left" vertical="top"/>
    </xf>
    <xf numFmtId="173" fontId="66" fillId="0" borderId="9" xfId="2" applyNumberFormat="1" applyFont="1" applyBorder="1" applyAlignment="1">
      <alignment horizontal="right"/>
    </xf>
    <xf numFmtId="173" fontId="50" fillId="0" borderId="0" xfId="2" applyNumberFormat="1" applyFont="1" applyAlignment="1">
      <alignment horizontal="right"/>
    </xf>
    <xf numFmtId="0" fontId="64" fillId="0" borderId="0" xfId="2" applyFont="1" applyAlignment="1">
      <alignment horizontal="left" wrapText="1"/>
    </xf>
    <xf numFmtId="0" fontId="50" fillId="0" borderId="0" xfId="2" applyFont="1" applyAlignment="1">
      <alignment horizontal="right"/>
    </xf>
    <xf numFmtId="0" fontId="51" fillId="0" borderId="6" xfId="2" applyFont="1" applyFill="1" applyBorder="1" applyAlignment="1">
      <alignment horizontal="left" vertical="top" wrapText="1"/>
    </xf>
    <xf numFmtId="2" fontId="44" fillId="0" borderId="0" xfId="0" applyNumberFormat="1" applyFont="1" applyFill="1" applyAlignment="1">
      <alignment horizontal="right" vertical="center" wrapText="1"/>
    </xf>
    <xf numFmtId="173" fontId="50" fillId="0" borderId="0" xfId="2" applyNumberFormat="1" applyFont="1" applyFill="1" applyAlignment="1">
      <alignment horizontal="right"/>
    </xf>
    <xf numFmtId="4" fontId="52" fillId="0" borderId="6" xfId="0" applyNumberFormat="1" applyFont="1" applyFill="1" applyBorder="1" applyAlignment="1">
      <alignment horizontal="right" vertical="top" wrapText="1"/>
    </xf>
    <xf numFmtId="0" fontId="4" fillId="0" borderId="6" xfId="0" applyFont="1" applyFill="1" applyBorder="1" applyAlignment="1">
      <alignment horizontal="left" vertical="top" wrapText="1"/>
    </xf>
    <xf numFmtId="4" fontId="11" fillId="0" borderId="6" xfId="0" applyNumberFormat="1" applyFont="1" applyFill="1" applyBorder="1" applyAlignment="1">
      <alignment horizontal="center" vertical="top" shrinkToFit="1"/>
    </xf>
    <xf numFmtId="4" fontId="39" fillId="0" borderId="6" xfId="0" applyNumberFormat="1" applyFont="1" applyFill="1" applyBorder="1" applyAlignment="1" applyProtection="1">
      <alignment horizontal="center" vertical="top"/>
    </xf>
    <xf numFmtId="4" fontId="5" fillId="0" borderId="6" xfId="1" applyFont="1" applyFill="1" applyBorder="1" applyAlignment="1" applyNumberFormat="1">
      <alignment horizontal="left" vertical="top"/>
    </xf>
    <xf numFmtId="4" fontId="42" fillId="0" borderId="6" xfId="1" applyFont="1" applyFill="1" applyBorder="1" applyAlignment="1" applyNumberFormat="1">
      <alignment horizontal="left" vertical="top"/>
    </xf>
    <xf numFmtId="4" fontId="44" fillId="0" borderId="0" xfId="0" applyNumberFormat="1" applyFont="1" applyFill="1" applyAlignment="1">
      <alignment horizontal="right" vertical="center" wrapText="1"/>
    </xf>
    <xf numFmtId="4" fontId="50" fillId="0" borderId="0" xfId="2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left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Z128"/>
  <sheetViews>
    <sheetView tabSelected="1" view="pageBreakPreview" zoomScale="70" zoomScaleNormal="100" zoomScaleSheetLayoutView="70" workbookViewId="0">
      <pane ySplit="7" topLeftCell="A8" activePane="bottomLeft" state="frozen"/>
      <selection pane="bottomLeft" activeCell="E17" sqref="E17"/>
    </sheetView>
  </sheetViews>
  <sheetFormatPr defaultColWidth="9.33203125" defaultRowHeight="12.75"/>
  <cols>
    <col min="1" max="1" width="5.33203125" style="46" customWidth="1"/>
    <col min="2" max="2" width="8.6640625" style="46" customWidth="1"/>
    <col min="3" max="4" width="12.1640625" style="46" customWidth="1"/>
    <col min="5" max="5" width="21.33203125" style="46" customWidth="1"/>
    <col min="6" max="6" width="25.1640625" style="46" customWidth="1"/>
    <col min="7" max="7" width="9.6640625" style="46" customWidth="1"/>
    <col min="8" max="8" width="16.83203125" style="46" customWidth="1"/>
    <col min="9" max="9" width="14.83203125" style="46" customWidth="1"/>
    <col min="10" max="10" width="14.1640625" style="46" customWidth="1"/>
    <col min="11" max="11" width="16" style="46" customWidth="1"/>
    <col min="12" max="12" width="17.33203125" style="46" customWidth="1"/>
    <col min="13" max="13" width="21.1640625" style="46" customWidth="1"/>
    <col min="14" max="14" width="17" style="46" customWidth="1"/>
    <col min="15" max="15" width="16.83203125" style="46" customWidth="1"/>
    <col min="16" max="16" width="16" style="46" customWidth="1"/>
    <col min="17" max="17" width="14.5" style="46" customWidth="1"/>
    <col min="18" max="18" width="16.1640625" style="46" customWidth="1"/>
    <col min="19" max="16384" width="9.33203125" style="46"/>
  </cols>
  <sheetData>
    <row r="1" spans="1:26" ht="42" customHeight="1">
      <c r="A1" s="64" t="s">
        <v>19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6">
      <c r="A2" s="20" t="s">
        <v>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21"/>
      <c r="O2" s="21"/>
      <c r="P2" s="22"/>
      <c r="Q2" s="22"/>
      <c r="R2" s="22"/>
    </row>
    <row r="3" spans="1:26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  <c r="N3" s="21"/>
      <c r="O3" s="21"/>
      <c r="P3" s="22"/>
      <c r="Q3" s="22"/>
      <c r="R3" s="22"/>
    </row>
    <row r="4" spans="1:26" ht="20.25" customHeight="1">
      <c r="A4" s="64" t="s">
        <v>25</v>
      </c>
      <c r="B4" s="64"/>
      <c r="C4" s="64"/>
      <c r="D4" s="64"/>
      <c r="E4" s="64"/>
      <c r="F4" s="64"/>
      <c r="G4" s="64"/>
      <c r="H4" s="64"/>
      <c r="I4" s="20"/>
      <c r="J4" s="20"/>
      <c r="K4" s="20"/>
      <c r="L4" s="20"/>
      <c r="M4" s="21"/>
      <c r="N4" s="21"/>
      <c r="O4" s="21"/>
      <c r="P4" s="22"/>
      <c r="Q4" s="22"/>
      <c r="R4" s="22"/>
    </row>
    <row r="6" spans="1:26">
      <c r="A6" s="71" t="s">
        <v>0</v>
      </c>
      <c r="B6" s="73" t="s">
        <v>1</v>
      </c>
      <c r="C6" s="77" t="s">
        <v>6</v>
      </c>
      <c r="D6" s="78"/>
      <c r="E6" s="79" t="s">
        <v>7</v>
      </c>
      <c r="F6" s="80"/>
      <c r="G6" s="56" t="s">
        <v>17</v>
      </c>
      <c r="H6" s="53" t="s">
        <v>8</v>
      </c>
      <c r="I6" s="54"/>
      <c r="J6" s="55"/>
      <c r="K6" s="58" t="s">
        <v>15</v>
      </c>
      <c r="L6" s="59"/>
      <c r="M6" s="59"/>
      <c r="N6" s="60"/>
      <c r="O6" s="81" t="s">
        <v>9</v>
      </c>
      <c r="P6" s="83" t="s">
        <v>13</v>
      </c>
      <c r="Q6" s="49" t="s">
        <v>14</v>
      </c>
      <c r="R6" s="50"/>
    </row>
    <row r="7" spans="1:26" ht="69.75" customHeight="1">
      <c r="A7" s="72"/>
      <c r="B7" s="74"/>
      <c r="C7" s="23" t="s">
        <v>3</v>
      </c>
      <c r="D7" s="23" t="s">
        <v>2</v>
      </c>
      <c r="E7" s="24" t="s">
        <v>3</v>
      </c>
      <c r="F7" s="25" t="s">
        <v>10</v>
      </c>
      <c r="G7" s="57"/>
      <c r="H7" s="24" t="s">
        <v>3</v>
      </c>
      <c r="I7" s="26" t="s">
        <v>11</v>
      </c>
      <c r="J7" s="25" t="s">
        <v>10</v>
      </c>
      <c r="K7" s="24" t="s">
        <v>3</v>
      </c>
      <c r="L7" s="26" t="s">
        <v>12</v>
      </c>
      <c r="M7" s="27" t="s">
        <v>4</v>
      </c>
      <c r="N7" s="25" t="s">
        <v>10</v>
      </c>
      <c r="O7" s="82"/>
      <c r="P7" s="84"/>
      <c r="Q7" s="24" t="s">
        <v>3</v>
      </c>
      <c r="R7" s="25" t="s">
        <v>10</v>
      </c>
    </row>
    <row r="8" spans="1:26">
      <c r="A8" s="28">
        <v>1</v>
      </c>
      <c r="B8" s="28">
        <v>2</v>
      </c>
      <c r="C8" s="28">
        <v>3</v>
      </c>
      <c r="D8" s="28">
        <v>4</v>
      </c>
      <c r="E8" s="28">
        <v>5</v>
      </c>
      <c r="F8" s="28">
        <v>6</v>
      </c>
      <c r="G8" s="28">
        <v>7</v>
      </c>
      <c r="H8" s="28">
        <v>8</v>
      </c>
      <c r="I8" s="28">
        <v>9</v>
      </c>
      <c r="J8" s="28">
        <v>10</v>
      </c>
      <c r="K8" s="28">
        <v>11</v>
      </c>
      <c r="L8" s="28">
        <v>12</v>
      </c>
      <c r="M8" s="28">
        <v>13</v>
      </c>
      <c r="N8" s="28">
        <v>14</v>
      </c>
      <c r="O8" s="28">
        <v>15</v>
      </c>
      <c r="P8" s="28">
        <v>16</v>
      </c>
      <c r="Q8" s="28">
        <v>17</v>
      </c>
      <c r="R8" s="28">
        <v>18</v>
      </c>
    </row>
    <row r="9" spans="1:26" ht="46.5" customHeight="1">
      <c r="A9" s="68" t="s">
        <v>26</v>
      </c>
      <c r="B9" s="69"/>
      <c r="C9" s="69"/>
      <c r="D9" s="69"/>
      <c r="E9" s="69"/>
      <c r="F9" s="69"/>
      <c r="G9" s="69"/>
      <c r="H9" s="70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6" ht="12.75" customHeight="1">
      <c r="A10" s="19"/>
      <c r="B10" s="51" t="s">
        <v>27</v>
      </c>
      <c r="C10" s="52"/>
      <c r="D10" s="52"/>
      <c r="E10" s="52"/>
      <c r="F10" s="52"/>
      <c r="G10" s="13"/>
      <c r="H10" s="13"/>
      <c r="I10" s="12"/>
      <c r="J10" s="29"/>
      <c r="K10" s="8"/>
      <c r="L10" s="3"/>
      <c r="M10" s="30"/>
      <c r="N10" s="8"/>
      <c r="O10" s="30"/>
      <c r="P10" s="19"/>
      <c r="Q10" s="31"/>
      <c r="R10" s="31"/>
    </row>
    <row r="11" spans="1:26">
      <c r="A11" s="19">
        <v>1</v>
      </c>
      <c r="B11" s="14" t="inlineStr">
        <is>
          <t>1(46)</t>
        </is>
      </c>
      <c r="C11" s="15" t="s">
        <v>28</v>
      </c>
      <c r="D11" s="15" t="s">
        <v>28</v>
      </c>
      <c r="E11" s="16" t="s">
        <v>29</v>
      </c>
      <c r="F11" s="16" t="s">
        <v>116</v>
      </c>
      <c r="G11" s="17" t="s">
        <v>16</v>
      </c>
      <c r="H11" s="14">
        <v>24</v>
      </c>
      <c r="I11" s="2">
        <v>18</v>
      </c>
      <c r="J11" s="29">
        <f>H11+I11</f>
        <v>42</v>
      </c>
      <c r="K11" s="8">
        <v>16091.29</v>
      </c>
      <c r="L11" s="8">
        <v>78235.48</v>
      </c>
      <c r="M11" s="8">
        <v>-16091.29</v>
      </c>
      <c r="N11" s="8">
        <f t="shared" ref="N11:N18" si="0">K11+L11+M11</f>
        <v>78235.48</v>
      </c>
      <c r="O11" s="8">
        <f>N11-K11</f>
        <v>62144.19</v>
      </c>
      <c r="P11" s="291" t="inlineStr">
        <is>
          <t>Исключён монтаж 24 настольных аппаратов (7 ПК, 15 компьютеров, печь, чайник) по утверждённой смете 2018 г.: это оборудование откорректированной ПД не предусмотрено (спецификация 23/085-И-ТХ.СО, лист 7). Монтаж 42 моноблоков по поз. 3 учтён в новых работах. НР/СП без понижения: ТСН-2001.12 п. 3.4.6 абз. 4, ТСН-2001.8-0 п. 9; объект не эксплуатируется (ПОС 23-085-И-13, стр. 8).</t>
        </is>
      </c>
      <c r="Q11" s="33" t="s">
        <v>164</v>
      </c>
      <c r="R11" s="33" t="inlineStr">
        <is>
          <t>23/085-И-ТХ: спецификация, физ. л. 21–27 (листы 1–7; текущие и исключаемые позиции)</t>
        </is>
      </c>
    </row>
    <row r="12" spans="1:26">
      <c r="A12" s="19">
        <v>2</v>
      </c>
      <c r="B12" s="14">
        <v>2</v>
      </c>
      <c r="C12" s="15" t="s">
        <v>115</v>
      </c>
      <c r="D12" s="15" t="s">
        <v>115</v>
      </c>
      <c r="E12" s="16" t="s">
        <v>30</v>
      </c>
      <c r="F12" s="16" t="s">
        <v>30</v>
      </c>
      <c r="G12" s="17" t="s">
        <v>20</v>
      </c>
      <c r="H12" s="14">
        <v>7</v>
      </c>
      <c r="I12" s="29">
        <v>-7</v>
      </c>
      <c r="J12" s="29">
        <f t="shared" ref="J12:J56" si="1">H12+I12</f>
        <v>0</v>
      </c>
      <c r="K12" s="8">
        <v>378509.05</v>
      </c>
      <c r="L12" s="3"/>
      <c r="M12" s="292">
        <v>-378509.05</v>
      </c>
      <c r="N12" s="8">
        <f t="shared" si="0"/>
        <v>0</v>
      </c>
      <c r="O12" s="8">
        <f>N12-K12</f>
        <v>-378509.05</v>
      </c>
      <c r="P12" s="291" t="inlineStr">
        <is>
          <t>Исключено: «Компьютер персональный НИКС + монитор + мышь + клавиатура» — 7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12" s="33" t="s">
        <v>164</v>
      </c>
      <c r="R12" s="33" t="inlineStr">
        <is>
          <t>23/085-И-ТХ: спецификация, физ. л. 21–27 (листы 1–7; текущие и исключаемые позиции)</t>
        </is>
      </c>
    </row>
    <row r="13" spans="1:26">
      <c r="A13" s="19">
        <v>3</v>
      </c>
      <c r="B13" s="14">
        <v>3</v>
      </c>
      <c r="C13" s="15" t="s">
        <v>31</v>
      </c>
      <c r="D13" s="15" t="s">
        <v>31</v>
      </c>
      <c r="E13" s="16" t="s">
        <v>32</v>
      </c>
      <c r="F13" s="16" t="s">
        <v>32</v>
      </c>
      <c r="G13" s="17" t="s">
        <v>33</v>
      </c>
      <c r="H13" s="14">
        <v>15</v>
      </c>
      <c r="I13" s="6">
        <v>-15</v>
      </c>
      <c r="J13" s="29">
        <f t="shared" si="1"/>
        <v>0</v>
      </c>
      <c r="K13" s="8">
        <v>649874.07999999996</v>
      </c>
      <c r="L13" s="3"/>
      <c r="M13" s="292">
        <v>-649874.07999999996</v>
      </c>
      <c r="N13" s="8">
        <f t="shared" si="0"/>
        <v>0</v>
      </c>
      <c r="O13" s="8">
        <f t="shared" ref="O13:O56" si="2">N13-K13</f>
        <v>-649874.07999999996</v>
      </c>
      <c r="P13" s="291" t="inlineStr">
        <is>
          <t>Исключено: «Компьютер учительский + клавиатура + мышь» — 15 компл.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13" s="33" t="s">
        <v>164</v>
      </c>
      <c r="R13" s="33" t="inlineStr">
        <is>
          <t>23/085-И-ТХ: спецификация, физ. л. 21–27 (листы 1–7; текущие и исключаемые позиции)</t>
        </is>
      </c>
      <c r="Z13" s="46" t="s">
        <v>166</v>
      </c>
    </row>
    <row r="14" spans="1:26">
      <c r="A14" s="19">
        <v>4</v>
      </c>
      <c r="B14" s="14">
        <v>4</v>
      </c>
      <c r="C14" s="15" t="s">
        <v>34</v>
      </c>
      <c r="D14" s="15" t="s">
        <v>34</v>
      </c>
      <c r="E14" s="16" t="s">
        <v>35</v>
      </c>
      <c r="F14" s="16" t="s">
        <v>35</v>
      </c>
      <c r="G14" s="17" t="s">
        <v>20</v>
      </c>
      <c r="H14" s="14">
        <v>1</v>
      </c>
      <c r="I14" s="7">
        <v>-1</v>
      </c>
      <c r="J14" s="29">
        <f t="shared" si="1"/>
        <v>0</v>
      </c>
      <c r="K14" s="8">
        <v>10566.73</v>
      </c>
      <c r="L14" s="3"/>
      <c r="M14" s="292">
        <v>-10566.73</v>
      </c>
      <c r="N14" s="8">
        <f t="shared" si="0"/>
        <v>0</v>
      </c>
      <c r="O14" s="8">
        <f t="shared" si="2"/>
        <v>-10566.73</v>
      </c>
      <c r="P14" s="291" t="inlineStr">
        <is>
          <t>Исключено: «Печь микроволновая объёмом 32 л» — 1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14" s="33" t="s">
        <v>164</v>
      </c>
      <c r="R14" s="33" t="inlineStr">
        <is>
          <t>23/085-И-ТХ: спецификация, физ. л. 21–27 (листы 1–7; текущие и исключаемые позиции)</t>
        </is>
      </c>
    </row>
    <row r="15" spans="1:26">
      <c r="A15" s="19">
        <v>5</v>
      </c>
      <c r="B15" s="14">
        <v>5</v>
      </c>
      <c r="C15" s="15" t="s">
        <v>36</v>
      </c>
      <c r="D15" s="15" t="s">
        <v>36</v>
      </c>
      <c r="E15" s="16" t="s">
        <v>37</v>
      </c>
      <c r="F15" s="16" t="s">
        <v>37</v>
      </c>
      <c r="G15" s="17" t="s">
        <v>20</v>
      </c>
      <c r="H15" s="14">
        <v>1</v>
      </c>
      <c r="I15" s="5">
        <v>-1</v>
      </c>
      <c r="J15" s="29">
        <f t="shared" si="1"/>
        <v>0</v>
      </c>
      <c r="K15" s="8">
        <v>2902.28</v>
      </c>
      <c r="L15" s="3"/>
      <c r="M15" s="292">
        <v>-2902.28</v>
      </c>
      <c r="N15" s="8">
        <f t="shared" si="0"/>
        <v>0</v>
      </c>
      <c r="O15" s="8">
        <f t="shared" si="2"/>
        <v>-2902.28</v>
      </c>
      <c r="P15" s="291" t="inlineStr">
        <is>
          <t>Исключено: «Чайник электрический объёмом 1,7 л» — 1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15" s="33" t="s">
        <v>164</v>
      </c>
      <c r="R15" s="33" t="inlineStr">
        <is>
          <t>23/085-И-ТХ: спецификация, физ. л. 21–27 (листы 1–7; текущие и исключаемые позиции)</t>
        </is>
      </c>
    </row>
    <row r="16" spans="1:26">
      <c r="A16" s="19">
        <v>6</v>
      </c>
      <c r="B16" s="14">
        <v>6</v>
      </c>
      <c r="C16" s="15" t="s">
        <v>38</v>
      </c>
      <c r="D16" s="15" t="s">
        <v>38</v>
      </c>
      <c r="E16" s="16" t="s">
        <v>39</v>
      </c>
      <c r="F16" s="16" t="s">
        <v>39</v>
      </c>
      <c r="G16" s="17" t="s">
        <v>16</v>
      </c>
      <c r="H16" s="14">
        <v>3</v>
      </c>
      <c r="I16" s="6">
        <v>-3</v>
      </c>
      <c r="J16" s="29">
        <f t="shared" si="1"/>
        <v>0</v>
      </c>
      <c r="K16" s="8">
        <v>16590.62</v>
      </c>
      <c r="L16" s="3"/>
      <c r="M16" s="292">
        <v>-16590.62</v>
      </c>
      <c r="N16" s="8">
        <f t="shared" si="0"/>
        <v>0</v>
      </c>
      <c r="O16" s="8">
        <f t="shared" si="2"/>
        <v>-16590.62</v>
      </c>
      <c r="P16" s="291" t="inlineStr">
        <is>
          <t>Исключён монтаж 3 напольных аппаратов (кулеры 2 шт., холодильник 1 шт.) по утверждённой смете 2018 г.: это оборудование откорректированной ПД не предусмотрено (спецификация 23/085-И-ТХ.СО, лист 7).</t>
        </is>
      </c>
      <c r="Q16" s="33" t="s">
        <v>164</v>
      </c>
      <c r="R16" s="33" t="inlineStr">
        <is>
          <t>23/085-И-ТХ: спецификация, физ. л. 21–27 (листы 1–7; текущие и исключаемые позиции)</t>
        </is>
      </c>
    </row>
    <row r="17" spans="1:18">
      <c r="A17" s="19">
        <v>7</v>
      </c>
      <c r="B17" s="14">
        <v>7</v>
      </c>
      <c r="C17" s="15" t="s">
        <v>40</v>
      </c>
      <c r="D17" s="15" t="s">
        <v>40</v>
      </c>
      <c r="E17" s="16" t="s">
        <v>41</v>
      </c>
      <c r="F17" s="16" t="s">
        <v>41</v>
      </c>
      <c r="G17" s="17" t="s">
        <v>20</v>
      </c>
      <c r="H17" s="14">
        <v>2</v>
      </c>
      <c r="I17" s="1">
        <v>-2</v>
      </c>
      <c r="J17" s="29">
        <f t="shared" si="1"/>
        <v>0</v>
      </c>
      <c r="K17" s="8">
        <v>12555.78</v>
      </c>
      <c r="L17" s="8"/>
      <c r="M17" s="293">
        <v>-12555.78</v>
      </c>
      <c r="N17" s="8">
        <f t="shared" si="0"/>
        <v>0</v>
      </c>
      <c r="O17" s="8">
        <f t="shared" si="2"/>
        <v>-12555.78</v>
      </c>
      <c r="P17" s="291" t="inlineStr">
        <is>
          <t>Исключено: «Кулер для воды компрессорный напольный» — 2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17" s="33" t="s">
        <v>164</v>
      </c>
      <c r="R17" s="33" t="inlineStr">
        <is>
          <t>23/085-И-ТХ: спецификация, физ. л. 21–27 (листы 1–7; текущие и исключаемые позиции)</t>
        </is>
      </c>
    </row>
    <row r="18" spans="1:18">
      <c r="A18" s="19">
        <v>8</v>
      </c>
      <c r="B18" s="14">
        <v>8</v>
      </c>
      <c r="C18" s="15" t="s">
        <v>42</v>
      </c>
      <c r="D18" s="15" t="s">
        <v>42</v>
      </c>
      <c r="E18" s="16" t="s">
        <v>43</v>
      </c>
      <c r="F18" s="16" t="s">
        <v>43</v>
      </c>
      <c r="G18" s="17" t="s">
        <v>20</v>
      </c>
      <c r="H18" s="14">
        <v>1</v>
      </c>
      <c r="I18" s="1">
        <v>-1</v>
      </c>
      <c r="J18" s="29">
        <f t="shared" si="1"/>
        <v>0</v>
      </c>
      <c r="K18" s="8">
        <v>22815.87</v>
      </c>
      <c r="L18" s="8"/>
      <c r="M18" s="293">
        <v>-22815.87</v>
      </c>
      <c r="N18" s="8">
        <f t="shared" si="0"/>
        <v>0</v>
      </c>
      <c r="O18" s="8">
        <f t="shared" si="2"/>
        <v>-22815.87</v>
      </c>
      <c r="P18" s="291" t="inlineStr">
        <is>
          <t>Исключено: «Холодильник двухкамерный» — 1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18" s="33" t="s">
        <v>164</v>
      </c>
      <c r="R18" s="33" t="inlineStr">
        <is>
          <t>23/085-И-ТХ: спецификация, физ. л. 21–27 (листы 1–7; текущие и исключаемые позиции)</t>
        </is>
      </c>
    </row>
    <row r="19" spans="1:18">
      <c r="A19" s="19">
        <v>9</v>
      </c>
      <c r="B19" s="14">
        <v>9</v>
      </c>
      <c r="C19" s="15" t="s">
        <v>44</v>
      </c>
      <c r="D19" s="15" t="s">
        <v>44</v>
      </c>
      <c r="E19" s="16" t="s">
        <v>45</v>
      </c>
      <c r="F19" s="16" t="s">
        <v>45</v>
      </c>
      <c r="G19" s="17" t="s">
        <v>16</v>
      </c>
      <c r="H19" s="14">
        <v>1</v>
      </c>
      <c r="I19" s="1">
        <v>-1</v>
      </c>
      <c r="J19" s="34">
        <f t="shared" si="1"/>
        <v>0</v>
      </c>
      <c r="K19" s="8">
        <v>6058.75</v>
      </c>
      <c r="L19" s="8"/>
      <c r="M19" s="293">
        <v>-6058.75</v>
      </c>
      <c r="N19" s="8">
        <f t="shared" ref="N19:N26" si="3">K19+L19+M19</f>
        <v>0</v>
      </c>
      <c r="O19" s="8">
        <f t="shared" si="2"/>
        <v>-6058.75</v>
      </c>
      <c r="P19" s="291" t="inlineStr">
        <is>
          <t>Исключён монтаж проектора информационного с поворотной плитой (1 шт.) по утверждённой смете 2018 г.: изделие не предусмотрено откорректированной ПД (спецификация 23/085-И-ТХ.СО, лист 7, количество после корректировки 0).</t>
        </is>
      </c>
      <c r="Q19" s="33" t="s">
        <v>164</v>
      </c>
      <c r="R19" s="33" t="inlineStr">
        <is>
          <t>23/085-И-ТХ: спецификация, физ. л. 21–27 (листы 1–7; текущие и исключаемые позиции)</t>
        </is>
      </c>
    </row>
    <row r="20" spans="1:18">
      <c r="A20" s="19">
        <v>10</v>
      </c>
      <c r="B20" s="14">
        <v>10</v>
      </c>
      <c r="C20" s="15" t="s">
        <v>46</v>
      </c>
      <c r="D20" s="15" t="s">
        <v>46</v>
      </c>
      <c r="E20" s="16" t="s">
        <v>47</v>
      </c>
      <c r="F20" s="16" t="s">
        <v>47</v>
      </c>
      <c r="G20" s="17" t="s">
        <v>20</v>
      </c>
      <c r="H20" s="14">
        <v>1</v>
      </c>
      <c r="I20" s="1">
        <v>-1</v>
      </c>
      <c r="J20" s="29">
        <f t="shared" si="1"/>
        <v>0</v>
      </c>
      <c r="K20" s="8">
        <v>89602.23</v>
      </c>
      <c r="L20" s="8"/>
      <c r="M20" s="293">
        <v>-89602.23</v>
      </c>
      <c r="N20" s="8">
        <f t="shared" si="3"/>
        <v>0</v>
      </c>
      <c r="O20" s="8">
        <f t="shared" si="2"/>
        <v>-89602.23</v>
      </c>
      <c r="P20" s="291" t="inlineStr">
        <is>
          <t>Исключено: «Проектор информационный с поворотной плитой» — 1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20" s="33" t="s">
        <v>164</v>
      </c>
      <c r="R20" s="33" t="inlineStr">
        <is>
          <t>23/085-И-ТХ: спецификация, физ. л. 21–27 (листы 1–7; текущие и исключаемые позиции)</t>
        </is>
      </c>
    </row>
    <row r="21" spans="1:18">
      <c r="A21" s="19">
        <v>11</v>
      </c>
      <c r="B21" s="14">
        <v>11</v>
      </c>
      <c r="C21" s="15" t="s">
        <v>48</v>
      </c>
      <c r="D21" s="15" t="s">
        <v>48</v>
      </c>
      <c r="E21" s="16" t="s">
        <v>49</v>
      </c>
      <c r="F21" s="16" t="s">
        <v>49</v>
      </c>
      <c r="G21" s="17" t="s">
        <v>16</v>
      </c>
      <c r="H21" s="14">
        <v>5</v>
      </c>
      <c r="I21" s="1">
        <v>-5</v>
      </c>
      <c r="J21" s="29">
        <f>H21+I21</f>
        <v>0</v>
      </c>
      <c r="K21" s="8">
        <v>26369.39</v>
      </c>
      <c r="L21" s="8"/>
      <c r="M21" s="8">
        <v>-26369.39</v>
      </c>
      <c r="N21" s="8">
        <f t="shared" si="3"/>
        <v>0</v>
      </c>
      <c r="O21" s="8">
        <f t="shared" ref="O21:O22" si="4">N21-K21</f>
        <v>-26369.39</v>
      </c>
      <c r="P21" s="291" t="inlineStr">
        <is>
          <t>Исключена установка 5 единиц настенной аппаратуры массой 0,15–0,2 т по утверждённой смете 2018 г.: она относилась к пяти интерактивным панелям Flipbox 65, которые откорректированной ПД не предусмотрены (спецификация 23/085-И-ТХ.СО, лист 7).</t>
        </is>
      </c>
      <c r="Q21" s="33" t="s">
        <v>164</v>
      </c>
      <c r="R21" s="33" t="inlineStr">
        <is>
          <t>23/085-И-ТХ: спецификация, физ. л. 21–27 (листы 1–7; текущие и исключаемые позиции)</t>
        </is>
      </c>
    </row>
    <row r="22" spans="1:18">
      <c r="A22" s="19">
        <v>12</v>
      </c>
      <c r="B22" s="14">
        <v>12</v>
      </c>
      <c r="C22" s="15" t="s">
        <v>50</v>
      </c>
      <c r="D22" s="15" t="s">
        <v>50</v>
      </c>
      <c r="E22" s="16" t="s">
        <v>51</v>
      </c>
      <c r="F22" s="16" t="s">
        <v>51</v>
      </c>
      <c r="G22" s="17" t="s">
        <v>20</v>
      </c>
      <c r="H22" s="14">
        <v>5</v>
      </c>
      <c r="I22" s="29">
        <v>-5</v>
      </c>
      <c r="J22" s="29">
        <f t="shared" si="1"/>
        <v>0</v>
      </c>
      <c r="K22" s="8">
        <v>2422848.7000000002</v>
      </c>
      <c r="L22" s="8"/>
      <c r="M22" s="8">
        <v>-2422848.7000000002</v>
      </c>
      <c r="N22" s="8">
        <f t="shared" si="3"/>
        <v>0</v>
      </c>
      <c r="O22" s="8">
        <f t="shared" si="4"/>
        <v>-2422848.7000000002</v>
      </c>
      <c r="P22" s="291" t="inlineStr">
        <is>
          <t>Исключено: «Интерактивная панель Flipbox 65» — 5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22" s="33" t="s">
        <v>164</v>
      </c>
      <c r="R22" s="33" t="inlineStr">
        <is>
          <t>23/085-И-ТХ: спецификация, физ. л. 21–27 (листы 1–7; текущие и исключаемые позиции)</t>
        </is>
      </c>
    </row>
    <row r="23" spans="1:18">
      <c r="A23" s="19">
        <v>13</v>
      </c>
      <c r="B23" s="14">
        <v>13</v>
      </c>
      <c r="C23" s="15" t="s">
        <v>52</v>
      </c>
      <c r="D23" s="15" t="s">
        <v>52</v>
      </c>
      <c r="E23" s="16" t="s">
        <v>53</v>
      </c>
      <c r="F23" s="16" t="s">
        <v>53</v>
      </c>
      <c r="G23" s="17" t="s">
        <v>16</v>
      </c>
      <c r="H23" s="14">
        <v>73</v>
      </c>
      <c r="I23" s="1">
        <v>-25</v>
      </c>
      <c r="J23" s="29">
        <f t="shared" si="1"/>
        <v>48</v>
      </c>
      <c r="K23" s="8">
        <v>13134.78</v>
      </c>
      <c r="L23" s="8"/>
      <c r="M23" s="8">
        <v>-4498.21</v>
      </c>
      <c r="N23" s="8">
        <f t="shared" si="3"/>
        <v>8636.57</v>
      </c>
      <c r="O23" s="8">
        <f t="shared" si="2"/>
        <v>-4498.21</v>
      </c>
      <c r="P23" s="291" t="inlineStr">
        <is>
          <t>Сохранена установка 48 санитарно-гигиенических принадлежностей: держатели туалетной бумаги, зеркала, дозаторы и диспенсеры по 12 шт. (спецификация 23/085-И-ТХ.СО, лист 2, поз. 13, 15–17); 25 установок прежнего состава исключены. Поручни поз. 10–12 учтены в ЛСР 02-01-12.</t>
        </is>
      </c>
      <c r="Q23" s="33" t="s">
        <v>164</v>
      </c>
      <c r="R23" s="33" t="inlineStr">
        <is>
          <t>23/085-И-ТХ: спецификация, физ. л. 21–27 (листы 1–7; текущие и исключаемые позиции)</t>
        </is>
      </c>
    </row>
    <row r="24" spans="1:18">
      <c r="A24" s="19">
        <v>14</v>
      </c>
      <c r="B24" s="14">
        <v>14</v>
      </c>
      <c r="C24" s="15" t="s">
        <v>54</v>
      </c>
      <c r="D24" s="15" t="s">
        <v>54</v>
      </c>
      <c r="E24" s="16" t="s">
        <v>55</v>
      </c>
      <c r="F24" s="16" t="s">
        <v>55</v>
      </c>
      <c r="G24" s="17" t="s">
        <v>20</v>
      </c>
      <c r="H24" s="14">
        <v>14</v>
      </c>
      <c r="I24" s="1">
        <v>-14</v>
      </c>
      <c r="J24" s="29">
        <f t="shared" si="1"/>
        <v>0</v>
      </c>
      <c r="K24" s="8">
        <v>18354.349999999999</v>
      </c>
      <c r="L24" s="8"/>
      <c r="M24" s="8">
        <v>-18354.349999999999</v>
      </c>
      <c r="N24" s="8">
        <f t="shared" si="3"/>
        <v>0</v>
      </c>
      <c r="O24" s="8">
        <f t="shared" si="2"/>
        <v>-18354.349999999999</v>
      </c>
      <c r="P24" s="291" t="inlineStr">
        <is>
          <t>Исключено: «Держатель пластиковый для бумажных полотенец» — 14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24" s="33" t="s">
        <v>164</v>
      </c>
      <c r="R24" s="33" t="inlineStr">
        <is>
          <t>23/085-И-ТХ: спецификация, физ. л. 21–27 (листы 1–7; текущие и исключаемые позиции)</t>
        </is>
      </c>
    </row>
    <row r="25" spans="1:18">
      <c r="A25" s="19">
        <v>15</v>
      </c>
      <c r="B25" s="14">
        <v>15</v>
      </c>
      <c r="C25" s="15" t="s">
        <v>56</v>
      </c>
      <c r="D25" s="15" t="s">
        <v>56</v>
      </c>
      <c r="E25" s="16" t="s">
        <v>57</v>
      </c>
      <c r="F25" s="16" t="s">
        <v>57</v>
      </c>
      <c r="G25" s="17" t="s">
        <v>20</v>
      </c>
      <c r="H25" s="14">
        <v>6</v>
      </c>
      <c r="I25" s="1">
        <v>0</v>
      </c>
      <c r="J25" s="29">
        <f t="shared" si="1"/>
        <v>6</v>
      </c>
      <c r="K25" s="8">
        <v>8799.9500000000007</v>
      </c>
      <c r="L25" s="8"/>
      <c r="M25" s="8"/>
      <c r="N25" s="8">
        <f t="shared" si="3"/>
        <v>8799.9500000000007</v>
      </c>
      <c r="O25" s="8">
        <f t="shared" si="2"/>
        <v>0</v>
      </c>
      <c r="P25" s="291" t="inlineStr">
        <is>
          <t>Сохранены 6 держателей туалетной бумаги по утверждённой смете 2018 г.: по поз. 13 спецификации 23/085-И-ТХ.СО (лист 2) количество до корректировки — 6 шт., после — 12 шт.; недостающие 6 шт. учтены в новых работах (строка 67).</t>
        </is>
      </c>
      <c r="Q25" s="33" t="s">
        <v>164</v>
      </c>
      <c r="R25" s="33" t="inlineStr">
        <is>
          <t>23/085-И-ТХ: спецификация, физ. л. 21–27 (листы 1–7; текущие и исключаемые позиции)</t>
        </is>
      </c>
    </row>
    <row r="26" spans="1:18">
      <c r="A26" s="19">
        <v>16</v>
      </c>
      <c r="B26" s="14">
        <v>16</v>
      </c>
      <c r="C26" s="15" t="s">
        <v>58</v>
      </c>
      <c r="D26" s="15" t="s">
        <v>58</v>
      </c>
      <c r="E26" s="16" t="s">
        <v>59</v>
      </c>
      <c r="F26" s="16" t="s">
        <v>59</v>
      </c>
      <c r="G26" s="17" t="s">
        <v>20</v>
      </c>
      <c r="H26" s="14">
        <v>8</v>
      </c>
      <c r="I26" s="1">
        <v>-8</v>
      </c>
      <c r="J26" s="29">
        <f t="shared" si="1"/>
        <v>0</v>
      </c>
      <c r="K26" s="8">
        <v>13345.1</v>
      </c>
      <c r="L26" s="8"/>
      <c r="M26" s="293">
        <v>-13345.1</v>
      </c>
      <c r="N26" s="8">
        <f t="shared" si="3"/>
        <v>0</v>
      </c>
      <c r="O26" s="8">
        <f t="shared" si="2"/>
        <v>-13345.1</v>
      </c>
      <c r="P26" s="291" t="inlineStr">
        <is>
          <t>Исключено: «Дозатор антивандальный для мыла 0,8 л» — 8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26" s="33" t="s">
        <v>164</v>
      </c>
      <c r="R26" s="33" t="inlineStr">
        <is>
          <t>23/085-И-ТХ: спецификация, физ. л. 21–27 (листы 1–7; текущие и исключаемые позиции)</t>
        </is>
      </c>
    </row>
    <row r="27" spans="1:18">
      <c r="A27" s="19">
        <v>17</v>
      </c>
      <c r="B27" s="14">
        <v>17</v>
      </c>
      <c r="C27" s="15" t="s">
        <v>58</v>
      </c>
      <c r="D27" s="15" t="s">
        <v>58</v>
      </c>
      <c r="E27" s="16" t="s">
        <v>60</v>
      </c>
      <c r="F27" s="16" t="s">
        <v>60</v>
      </c>
      <c r="G27" s="17" t="s">
        <v>20</v>
      </c>
      <c r="H27" s="14">
        <v>2</v>
      </c>
      <c r="I27" s="1">
        <v>-2</v>
      </c>
      <c r="J27" s="29">
        <f t="shared" si="1"/>
        <v>0</v>
      </c>
      <c r="K27" s="8">
        <v>3336.28</v>
      </c>
      <c r="L27" s="8"/>
      <c r="M27" s="293">
        <v>-3336.28</v>
      </c>
      <c r="N27" s="8">
        <f t="shared" ref="N27:N29" si="5">K27+L27+M27</f>
        <v>0</v>
      </c>
      <c r="O27" s="8">
        <f t="shared" si="2"/>
        <v>-3336.28</v>
      </c>
      <c r="P27" s="291" t="inlineStr">
        <is>
          <t>Исключено: «Дозатор антивандальный для мыла 0,8 л (держатель стаканчиков)» — 2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27" s="33" t="s">
        <v>164</v>
      </c>
      <c r="R27" s="33" t="inlineStr">
        <is>
          <t>23/085-И-ТХ: спецификация, физ. л. 21–27 (листы 1–7; текущие и исключаемые позиции)</t>
        </is>
      </c>
    </row>
    <row r="28" spans="1:18">
      <c r="A28" s="19">
        <v>18</v>
      </c>
      <c r="B28" s="14">
        <v>18</v>
      </c>
      <c r="C28" s="15" t="s">
        <v>61</v>
      </c>
      <c r="D28" s="15" t="s">
        <v>61</v>
      </c>
      <c r="E28" s="16" t="s">
        <v>62</v>
      </c>
      <c r="F28" s="16" t="s">
        <v>62</v>
      </c>
      <c r="G28" s="17" t="s">
        <v>33</v>
      </c>
      <c r="H28" s="14">
        <v>6</v>
      </c>
      <c r="I28" s="1">
        <v>-6</v>
      </c>
      <c r="J28" s="29">
        <f t="shared" si="1"/>
        <v>0</v>
      </c>
      <c r="K28" s="8">
        <v>471.64</v>
      </c>
      <c r="L28" s="8"/>
      <c r="M28" s="293">
        <v>-471.64</v>
      </c>
      <c r="N28" s="8">
        <f t="shared" si="5"/>
        <v>0</v>
      </c>
      <c r="O28" s="8">
        <f t="shared" si="2"/>
        <v>-471.64</v>
      </c>
      <c r="P28" s="291" t="inlineStr">
        <is>
          <t>Исключено: «Ёрш для унитаза с колбой» — 6 компл.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28" s="33" t="s">
        <v>164</v>
      </c>
      <c r="R28" s="33" t="inlineStr">
        <is>
          <t>23/085-И-ТХ: спецификация, физ. л. 21–27 (листы 1–7; текущие и исключаемые позиции)</t>
        </is>
      </c>
    </row>
    <row r="29" spans="1:18">
      <c r="A29" s="19">
        <v>19</v>
      </c>
      <c r="B29" s="14">
        <v>19</v>
      </c>
      <c r="C29" s="15" t="s">
        <v>63</v>
      </c>
      <c r="D29" s="15" t="s">
        <v>63</v>
      </c>
      <c r="E29" s="16" t="s">
        <v>118</v>
      </c>
      <c r="F29" s="16" t="s">
        <v>118</v>
      </c>
      <c r="G29" s="17" t="s">
        <v>20</v>
      </c>
      <c r="H29" s="14">
        <v>16</v>
      </c>
      <c r="I29" s="1">
        <v>-16</v>
      </c>
      <c r="J29" s="29">
        <f t="shared" si="1"/>
        <v>0</v>
      </c>
      <c r="K29" s="8">
        <v>1201.0899999999999</v>
      </c>
      <c r="L29" s="8"/>
      <c r="M29" s="293">
        <v>-1201.0899999999999</v>
      </c>
      <c r="N29" s="8">
        <f t="shared" si="5"/>
        <v>0</v>
      </c>
      <c r="O29" s="8">
        <f t="shared" si="2"/>
        <v>-1201.0899999999999</v>
      </c>
      <c r="P29" s="291" t="inlineStr">
        <is>
          <t>Исключено: «Корзина решётчатая для бумаг 10 л» — 16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29" s="33" t="s">
        <v>164</v>
      </c>
      <c r="R29" s="33" t="inlineStr">
        <is>
          <t>23/085-И-ТХ: спецификация, физ. л. 21–27 (листы 1–7; текущие и исключаемые позиции)</t>
        </is>
      </c>
    </row>
    <row r="30" spans="1:18">
      <c r="A30" s="19">
        <v>20</v>
      </c>
      <c r="B30" s="14">
        <v>20</v>
      </c>
      <c r="C30" s="15" t="s">
        <v>64</v>
      </c>
      <c r="D30" s="15" t="s">
        <v>64</v>
      </c>
      <c r="E30" s="16" t="s">
        <v>65</v>
      </c>
      <c r="F30" s="16" t="s">
        <v>65</v>
      </c>
      <c r="G30" s="17" t="s">
        <v>20</v>
      </c>
      <c r="H30" s="14">
        <v>13</v>
      </c>
      <c r="I30" s="1">
        <v>-13</v>
      </c>
      <c r="J30" s="29">
        <f t="shared" si="1"/>
        <v>0</v>
      </c>
      <c r="K30" s="8">
        <v>5441.55</v>
      </c>
      <c r="L30" s="8"/>
      <c r="M30" s="293">
        <v>-5441.55</v>
      </c>
      <c r="N30" s="8">
        <f t="shared" ref="N30" si="6">K30+L30+M30</f>
        <v>0</v>
      </c>
      <c r="O30" s="8">
        <f t="shared" ref="O30" si="7">N30-K30</f>
        <v>-5441.55</v>
      </c>
      <c r="P30" s="291" t="inlineStr">
        <is>
          <t>Исключено: «Ведро пластмассовое» — 13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30" s="33" t="s">
        <v>164</v>
      </c>
      <c r="R30" s="33" t="inlineStr">
        <is>
          <t>23/085-И-ТХ: спецификация, физ. л. 21–27 (листы 1–7; текущие и исключаемые позиции)</t>
        </is>
      </c>
    </row>
    <row r="31" spans="1:18">
      <c r="A31" s="19">
        <v>21</v>
      </c>
      <c r="B31" s="14">
        <v>21</v>
      </c>
      <c r="C31" s="15" t="s">
        <v>66</v>
      </c>
      <c r="D31" s="15" t="s">
        <v>66</v>
      </c>
      <c r="E31" s="16" t="s">
        <v>67</v>
      </c>
      <c r="F31" s="16" t="s">
        <v>67</v>
      </c>
      <c r="G31" s="17" t="s">
        <v>20</v>
      </c>
      <c r="H31" s="14">
        <v>8</v>
      </c>
      <c r="I31" s="1">
        <v>-8</v>
      </c>
      <c r="J31" s="29">
        <f t="shared" si="1"/>
        <v>0</v>
      </c>
      <c r="K31" s="8">
        <v>3681.29</v>
      </c>
      <c r="L31" s="8"/>
      <c r="M31" s="293">
        <v>-3681.29</v>
      </c>
      <c r="N31" s="8">
        <f t="shared" ref="N31" si="8">K31+L31+M31</f>
        <v>0</v>
      </c>
      <c r="O31" s="8">
        <f t="shared" si="2"/>
        <v>-3681.29</v>
      </c>
      <c r="P31" s="291" t="inlineStr">
        <is>
          <t>Исключено: «Зеркало 600×450 мм» — 8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31" s="33" t="s">
        <v>164</v>
      </c>
      <c r="R31" s="33" t="inlineStr">
        <is>
          <t>23/085-И-ТХ: спецификация, физ. л. 21–27 (листы 1–7; текущие и исключаемые позиции)</t>
        </is>
      </c>
    </row>
    <row r="32" spans="1:18" ht="15.75" customHeight="1">
      <c r="A32" s="19"/>
      <c r="B32" s="51" t="s">
        <v>68</v>
      </c>
      <c r="C32" s="52"/>
      <c r="D32" s="52"/>
      <c r="E32" s="52"/>
      <c r="F32" s="13"/>
      <c r="G32" s="13"/>
      <c r="H32" s="13"/>
      <c r="I32" s="12"/>
      <c r="J32" s="29"/>
      <c r="K32" s="8"/>
      <c r="L32" s="8"/>
      <c r="M32" s="8"/>
      <c r="N32" s="8"/>
      <c r="O32" s="8"/>
      <c r="P32" s="19"/>
      <c r="Q32" s="33"/>
      <c r="R32" s="33"/>
    </row>
    <row r="33" spans="1:18">
      <c r="A33" s="19">
        <v>22</v>
      </c>
      <c r="B33" s="18">
        <v>22</v>
      </c>
      <c r="C33" s="15" t="s">
        <v>69</v>
      </c>
      <c r="D33" s="15" t="s">
        <v>69</v>
      </c>
      <c r="E33" s="16" t="s">
        <v>70</v>
      </c>
      <c r="F33" s="16" t="s">
        <v>70</v>
      </c>
      <c r="G33" s="17" t="s">
        <v>20</v>
      </c>
      <c r="H33" s="14">
        <v>1</v>
      </c>
      <c r="I33" s="1">
        <v>-1</v>
      </c>
      <c r="J33" s="29">
        <f t="shared" si="1"/>
        <v>0</v>
      </c>
      <c r="K33" s="8">
        <v>12516.06</v>
      </c>
      <c r="L33" s="8"/>
      <c r="M33" s="8">
        <v>-12516.06</v>
      </c>
      <c r="N33" s="8">
        <f t="shared" ref="N33:N48" si="9">K33+L33+M33</f>
        <v>0</v>
      </c>
      <c r="O33" s="8">
        <f t="shared" si="2"/>
        <v>-12516.06</v>
      </c>
      <c r="P33" s="291" t="inlineStr">
        <is>
          <t>Исключена сборка и установка мебели (1 % стоимости) по утверждённой смете 2018 г.: мебель сметы 2018 г. исключена (спецификация 23/085-И-ТХ.СО, листы 7–8), сборка новой мебели учтена в ценах мебели поправкой к ТСН-2001, гл. 4, общие положения, п. 1.13.</t>
        </is>
      </c>
      <c r="Q33" s="33" t="s">
        <v>164</v>
      </c>
      <c r="R33" s="33" t="inlineStr">
        <is>
          <t>23/085-И-ТХ: спецификация, физ. л. 21–27 (листы 1–7; текущие и исключаемые позиции)</t>
        </is>
      </c>
    </row>
    <row r="34" spans="1:18">
      <c r="A34" s="19">
        <v>23</v>
      </c>
      <c r="B34" s="18">
        <v>23</v>
      </c>
      <c r="C34" s="15" t="s">
        <v>71</v>
      </c>
      <c r="D34" s="15" t="s">
        <v>71</v>
      </c>
      <c r="E34" s="16" t="s">
        <v>72</v>
      </c>
      <c r="F34" s="16" t="s">
        <v>72</v>
      </c>
      <c r="G34" s="17" t="s">
        <v>20</v>
      </c>
      <c r="H34" s="14">
        <v>8</v>
      </c>
      <c r="I34" s="1">
        <v>-8</v>
      </c>
      <c r="J34" s="29">
        <f t="shared" si="1"/>
        <v>0</v>
      </c>
      <c r="K34" s="8">
        <v>136767.24</v>
      </c>
      <c r="L34" s="8"/>
      <c r="M34" s="8">
        <v>-136767.24</v>
      </c>
      <c r="N34" s="8">
        <f t="shared" si="9"/>
        <v>0</v>
      </c>
      <c r="O34" s="8">
        <f t="shared" si="2"/>
        <v>-136767.24</v>
      </c>
      <c r="P34" s="291" t="inlineStr">
        <is>
          <t>Исключено: «Кресло антистатическое АРМ-3504-570» — 8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34" s="33" t="s">
        <v>164</v>
      </c>
      <c r="R34" s="33" t="inlineStr">
        <is>
          <t>23/085-И-ТХ: спецификация, физ. л. 21–27 (листы 1–7; текущие и исключаемые позиции)</t>
        </is>
      </c>
    </row>
    <row r="35" spans="1:18">
      <c r="A35" s="19">
        <v>24</v>
      </c>
      <c r="B35" s="18">
        <v>24</v>
      </c>
      <c r="C35" s="15" t="s">
        <v>73</v>
      </c>
      <c r="D35" s="15" t="s">
        <v>73</v>
      </c>
      <c r="E35" s="16" t="s">
        <v>74</v>
      </c>
      <c r="F35" s="16" t="s">
        <v>74</v>
      </c>
      <c r="G35" s="17" t="s">
        <v>20</v>
      </c>
      <c r="H35" s="14">
        <v>15</v>
      </c>
      <c r="I35" s="1"/>
      <c r="J35" s="29">
        <f t="shared" si="1"/>
        <v>15</v>
      </c>
      <c r="K35" s="8">
        <v>75713.570000000007</v>
      </c>
      <c r="L35" s="8"/>
      <c r="M35" s="8"/>
      <c r="N35" s="8">
        <f t="shared" si="9"/>
        <v>75713.570000000007</v>
      </c>
      <c r="O35" s="8">
        <f t="shared" si="2"/>
        <v>0</v>
      </c>
      <c r="P35" s="291" t="inlineStr">
        <is>
          <t>Сохранены 15 письменных столов 1200×600 мм по утверждённой смете 2018 г.: по поз. 20 спецификации 23/085-И-ТХ.СО (лист 3) количество до корректировки — 15 шт., после — 19 шт.; недостающие 4 шт. учтены в новых работах (строка 74).</t>
        </is>
      </c>
      <c r="Q35" s="33" t="s">
        <v>164</v>
      </c>
      <c r="R35" s="33" t="inlineStr">
        <is>
          <t>23/085-И-ТХ: спецификация, физ. л. 21–27 (листы 1–7; текущие и исключаемые позиции)</t>
        </is>
      </c>
    </row>
    <row r="36" spans="1:18">
      <c r="A36" s="19">
        <v>25</v>
      </c>
      <c r="B36" s="18">
        <v>25</v>
      </c>
      <c r="C36" s="15" t="s">
        <v>75</v>
      </c>
      <c r="D36" s="15" t="s">
        <v>75</v>
      </c>
      <c r="E36" s="16" t="s">
        <v>76</v>
      </c>
      <c r="F36" s="16" t="s">
        <v>76</v>
      </c>
      <c r="G36" s="17" t="s">
        <v>20</v>
      </c>
      <c r="H36" s="14">
        <v>32</v>
      </c>
      <c r="I36" s="1">
        <v>-32</v>
      </c>
      <c r="J36" s="29">
        <f t="shared" si="1"/>
        <v>0</v>
      </c>
      <c r="K36" s="8">
        <v>100343.69</v>
      </c>
      <c r="L36" s="8"/>
      <c r="M36" s="8">
        <v>-100343.69</v>
      </c>
      <c r="N36" s="8">
        <f t="shared" si="9"/>
        <v>0</v>
      </c>
      <c r="O36" s="8">
        <f t="shared" si="2"/>
        <v>-100343.69</v>
      </c>
      <c r="P36" s="291" t="inlineStr">
        <is>
          <t>Исключено: «Стол для черчения и рисования регулируемый» — 32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36" s="33" t="s">
        <v>164</v>
      </c>
      <c r="R36" s="33" t="inlineStr">
        <is>
          <t>23/085-И-ТХ: спецификация, физ. л. 21–27 (листы 1–7; текущие и исключаемые позиции)</t>
        </is>
      </c>
    </row>
    <row r="37" spans="1:18">
      <c r="A37" s="19">
        <v>26</v>
      </c>
      <c r="B37" s="18">
        <v>26</v>
      </c>
      <c r="C37" s="15" t="s">
        <v>77</v>
      </c>
      <c r="D37" s="15" t="s">
        <v>77</v>
      </c>
      <c r="E37" s="16" t="s">
        <v>78</v>
      </c>
      <c r="F37" s="16" t="s">
        <v>78</v>
      </c>
      <c r="G37" s="17" t="s">
        <v>20</v>
      </c>
      <c r="H37" s="14">
        <v>4</v>
      </c>
      <c r="I37" s="2">
        <v>-4</v>
      </c>
      <c r="J37" s="29">
        <f t="shared" si="1"/>
        <v>0</v>
      </c>
      <c r="K37" s="8">
        <v>53612.19</v>
      </c>
      <c r="L37" s="8"/>
      <c r="M37" s="8">
        <v>-53612.19</v>
      </c>
      <c r="N37" s="8">
        <f t="shared" si="9"/>
        <v>0</v>
      </c>
      <c r="O37" s="8">
        <f t="shared" si="2"/>
        <v>-53612.19</v>
      </c>
      <c r="P37" s="291" t="inlineStr">
        <is>
          <t>Исключено: «Шкаф металлический для инструмента ШИМ-05-02» — 4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37" s="33" t="s">
        <v>164</v>
      </c>
      <c r="R37" s="33" t="inlineStr">
        <is>
          <t>23/085-И-ТХ: спецификация, физ. л. 21–27 (листы 1–7; текущие и исключаемые позиции)</t>
        </is>
      </c>
    </row>
    <row r="38" spans="1:18">
      <c r="A38" s="19">
        <v>27</v>
      </c>
      <c r="B38" s="18">
        <v>27</v>
      </c>
      <c r="C38" s="15" t="s">
        <v>79</v>
      </c>
      <c r="D38" s="15" t="s">
        <v>79</v>
      </c>
      <c r="E38" s="16" t="s">
        <v>80</v>
      </c>
      <c r="F38" s="16" t="s">
        <v>80</v>
      </c>
      <c r="G38" s="17" t="s">
        <v>20</v>
      </c>
      <c r="H38" s="14">
        <v>61</v>
      </c>
      <c r="I38" s="5">
        <v>-49</v>
      </c>
      <c r="J38" s="29">
        <f t="shared" si="1"/>
        <v>12</v>
      </c>
      <c r="K38" s="8">
        <v>107490.85</v>
      </c>
      <c r="L38" s="8"/>
      <c r="M38" s="8">
        <v>-86345.11</v>
      </c>
      <c r="N38" s="8">
        <f t="shared" si="9"/>
        <v>21145.74</v>
      </c>
      <c r="O38" s="8">
        <f t="shared" si="2"/>
        <v>-86345.11</v>
      </c>
      <c r="P38" s="291" t="inlineStr">
        <is>
          <t>Сохранено 12 ученических стульев, исключено 49 шт. по утверждённой смете 2018 г.: количество соответствует поз. 33 спецификации 23/085-И-ТХ.СО (лист 4) — 12 шт.</t>
        </is>
      </c>
      <c r="Q38" s="33" t="s">
        <v>164</v>
      </c>
      <c r="R38" s="33" t="inlineStr">
        <is>
          <t>23/085-И-ТХ: спецификация, физ. л. 21–27 (листы 1–7; текущие и исключаемые позиции)</t>
        </is>
      </c>
    </row>
    <row r="39" spans="1:18">
      <c r="A39" s="19">
        <v>28</v>
      </c>
      <c r="B39" s="18">
        <v>28</v>
      </c>
      <c r="C39" s="15" t="s">
        <v>81</v>
      </c>
      <c r="D39" s="15" t="s">
        <v>81</v>
      </c>
      <c r="E39" s="16" t="s">
        <v>82</v>
      </c>
      <c r="F39" s="16" t="s">
        <v>82</v>
      </c>
      <c r="G39" s="17" t="s">
        <v>20</v>
      </c>
      <c r="H39" s="14">
        <v>7</v>
      </c>
      <c r="I39" s="9">
        <v>-7</v>
      </c>
      <c r="J39" s="29">
        <f t="shared" si="1"/>
        <v>0</v>
      </c>
      <c r="K39" s="8">
        <v>31745.88</v>
      </c>
      <c r="L39" s="8"/>
      <c r="M39" s="8">
        <v>-31745.88</v>
      </c>
      <c r="N39" s="8">
        <f t="shared" si="9"/>
        <v>0</v>
      </c>
      <c r="O39" s="8">
        <f t="shared" si="2"/>
        <v>-31745.88</v>
      </c>
      <c r="P39" s="291" t="inlineStr">
        <is>
          <t>Исключено: «Стол ученический для компьютера регулируемый» — 7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39" s="33" t="s">
        <v>164</v>
      </c>
      <c r="R39" s="33" t="inlineStr">
        <is>
          <t>23/085-И-ТХ: спецификация, физ. л. 21–27 (листы 1–7; текущие и исключаемые позиции)</t>
        </is>
      </c>
    </row>
    <row r="40" spans="1:18">
      <c r="A40" s="19">
        <v>29</v>
      </c>
      <c r="B40" s="18">
        <v>29</v>
      </c>
      <c r="C40" s="15" t="s">
        <v>83</v>
      </c>
      <c r="D40" s="15" t="s">
        <v>83</v>
      </c>
      <c r="E40" s="16" t="s">
        <v>84</v>
      </c>
      <c r="F40" s="16" t="s">
        <v>84</v>
      </c>
      <c r="G40" s="17" t="s">
        <v>20</v>
      </c>
      <c r="H40" s="14">
        <v>7</v>
      </c>
      <c r="I40" s="9">
        <v>0</v>
      </c>
      <c r="J40" s="29">
        <f t="shared" si="1"/>
        <v>7</v>
      </c>
      <c r="K40" s="8">
        <v>4945.47</v>
      </c>
      <c r="L40" s="8"/>
      <c r="M40" s="8"/>
      <c r="N40" s="8">
        <f t="shared" si="9"/>
        <v>4945.47</v>
      </c>
      <c r="O40" s="8">
        <f t="shared" si="2"/>
        <v>0</v>
      </c>
      <c r="P40" s="291" t="inlineStr">
        <is>
          <t>Сохранены 7 мягких стульев по утверждённой смете 2018 г.: по поз. 39 спецификации 23/085-И-ТХ.СО (лист 4) количество до корректировки — 7 шт., после — 65 шт.; недостающие 58 шт. учтены в новых работах (строка 89).</t>
        </is>
      </c>
      <c r="Q40" s="33" t="s">
        <v>164</v>
      </c>
      <c r="R40" s="33" t="inlineStr">
        <is>
          <t>23/085-И-ТХ: спецификация, физ. л. 21–27 (листы 1–7; текущие и исключаемые позиции)</t>
        </is>
      </c>
    </row>
    <row r="41" spans="1:18">
      <c r="A41" s="19">
        <v>30</v>
      </c>
      <c r="B41" s="18">
        <v>30</v>
      </c>
      <c r="C41" s="15" t="s">
        <v>85</v>
      </c>
      <c r="D41" s="15" t="s">
        <v>85</v>
      </c>
      <c r="E41" s="16" t="s">
        <v>86</v>
      </c>
      <c r="F41" s="16" t="s">
        <v>86</v>
      </c>
      <c r="G41" s="17" t="s">
        <v>20</v>
      </c>
      <c r="H41" s="14">
        <v>7</v>
      </c>
      <c r="I41" s="9">
        <v>-7</v>
      </c>
      <c r="J41" s="29">
        <f t="shared" si="1"/>
        <v>0</v>
      </c>
      <c r="K41" s="8">
        <v>12606.79</v>
      </c>
      <c r="L41" s="8"/>
      <c r="M41" s="8">
        <v>-12606.79</v>
      </c>
      <c r="N41" s="8">
        <f t="shared" si="9"/>
        <v>0</v>
      </c>
      <c r="O41" s="8">
        <f t="shared" si="2"/>
        <v>-12606.79</v>
      </c>
      <c r="P41" s="291" t="inlineStr">
        <is>
          <t>Исключено: «Кресло (крестовина и подлокотники, обивка тканевая)» — 7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41" s="33" t="s">
        <v>164</v>
      </c>
      <c r="R41" s="33" t="inlineStr">
        <is>
          <t>23/085-И-ТХ: спецификация, физ. л. 21–27 (листы 1–7; текущие и исключаемые позиции)</t>
        </is>
      </c>
    </row>
    <row r="42" spans="1:18">
      <c r="A42" s="19">
        <v>31</v>
      </c>
      <c r="B42" s="18">
        <v>31</v>
      </c>
      <c r="C42" s="15" t="s">
        <v>87</v>
      </c>
      <c r="D42" s="15" t="s">
        <v>87</v>
      </c>
      <c r="E42" s="16" t="s">
        <v>88</v>
      </c>
      <c r="F42" s="16" t="s">
        <v>88</v>
      </c>
      <c r="G42" s="17" t="s">
        <v>20</v>
      </c>
      <c r="H42" s="14">
        <v>33</v>
      </c>
      <c r="I42" s="9">
        <v>-33</v>
      </c>
      <c r="J42" s="29">
        <f t="shared" si="1"/>
        <v>0</v>
      </c>
      <c r="K42" s="8">
        <v>100257.12</v>
      </c>
      <c r="L42" s="8"/>
      <c r="M42" s="8">
        <v>-100257.12</v>
      </c>
      <c r="N42" s="8">
        <f t="shared" si="9"/>
        <v>0</v>
      </c>
      <c r="O42" s="8">
        <f t="shared" si="2"/>
        <v>-100257.12</v>
      </c>
      <c r="P42" s="291" t="inlineStr">
        <is>
          <t>Исключено: «Мольберт двухместный» — 33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42" s="33" t="s">
        <v>164</v>
      </c>
      <c r="R42" s="33" t="inlineStr">
        <is>
          <t>23/085-И-ТХ: спецификация, физ. л. 21–27 (листы 1–7; текущие и исключаемые позиции)</t>
        </is>
      </c>
    </row>
    <row r="43" spans="1:18">
      <c r="A43" s="19">
        <v>32</v>
      </c>
      <c r="B43" s="18">
        <v>32</v>
      </c>
      <c r="C43" s="15" t="s">
        <v>89</v>
      </c>
      <c r="D43" s="15" t="s">
        <v>89</v>
      </c>
      <c r="E43" s="16" t="s">
        <v>90</v>
      </c>
      <c r="F43" s="16" t="s">
        <v>90</v>
      </c>
      <c r="G43" s="17" t="s">
        <v>20</v>
      </c>
      <c r="H43" s="14">
        <v>1</v>
      </c>
      <c r="I43" s="9">
        <v>-1</v>
      </c>
      <c r="J43" s="29">
        <f t="shared" si="1"/>
        <v>0</v>
      </c>
      <c r="K43" s="8">
        <v>40581.949999999997</v>
      </c>
      <c r="L43" s="8"/>
      <c r="M43" s="8">
        <v>-40581.949999999997</v>
      </c>
      <c r="N43" s="8">
        <f t="shared" si="9"/>
        <v>0</v>
      </c>
      <c r="O43" s="8">
        <f t="shared" si="2"/>
        <v>-40581.949999999997</v>
      </c>
      <c r="P43" s="291" t="inlineStr">
        <is>
          <t>Исключено: «Экран проекционный настенно-потолочный» — 1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43" s="33" t="s">
        <v>164</v>
      </c>
      <c r="R43" s="33" t="inlineStr">
        <is>
          <t>23/085-И-ТХ: спецификация, физ. л. 21–27 (листы 1–7; текущие и исключаемые позиции)</t>
        </is>
      </c>
    </row>
    <row r="44" spans="1:18">
      <c r="A44" s="19">
        <v>33</v>
      </c>
      <c r="B44" s="18">
        <v>33</v>
      </c>
      <c r="C44" s="15" t="s">
        <v>91</v>
      </c>
      <c r="D44" s="15" t="s">
        <v>91</v>
      </c>
      <c r="E44" s="16" t="s">
        <v>92</v>
      </c>
      <c r="F44" s="16" t="s">
        <v>92</v>
      </c>
      <c r="G44" s="17" t="s">
        <v>20</v>
      </c>
      <c r="H44" s="14">
        <v>2</v>
      </c>
      <c r="I44" s="9">
        <v>-2</v>
      </c>
      <c r="J44" s="29">
        <f t="shared" si="1"/>
        <v>0</v>
      </c>
      <c r="K44" s="8">
        <v>13803.3</v>
      </c>
      <c r="L44" s="8"/>
      <c r="M44" s="8">
        <v>-13803.3</v>
      </c>
      <c r="N44" s="8">
        <f t="shared" si="9"/>
        <v>0</v>
      </c>
      <c r="O44" s="8">
        <f t="shared" si="2"/>
        <v>-13803.3</v>
      </c>
      <c r="P44" s="291" t="inlineStr">
        <is>
          <t>Исключено: «Шкаф для одежды 826×370×1807 мм» — 2 шт. по утверждённой смете 2018 г. В откорректированной ПД изделие не предусмотрено: спецификация 23/085-И-ТХ.СО, лист 7, количество после корректировки 0.</t>
        </is>
      </c>
      <c r="Q44" s="33" t="s">
        <v>164</v>
      </c>
      <c r="R44" s="33" t="inlineStr">
        <is>
          <t>23/085-И-ТХ: спецификация, физ. л. 21–27 (листы 1–7; текущие и исключаемые позиции)</t>
        </is>
      </c>
    </row>
    <row r="45" spans="1:18">
      <c r="A45" s="19">
        <v>34</v>
      </c>
      <c r="B45" s="18">
        <v>34</v>
      </c>
      <c r="C45" s="15" t="s">
        <v>93</v>
      </c>
      <c r="D45" s="15" t="s">
        <v>93</v>
      </c>
      <c r="E45" s="16" t="s">
        <v>94</v>
      </c>
      <c r="F45" s="16" t="s">
        <v>94</v>
      </c>
      <c r="G45" s="17" t="s">
        <v>33</v>
      </c>
      <c r="H45" s="14">
        <v>1</v>
      </c>
      <c r="I45" s="9">
        <v>-1</v>
      </c>
      <c r="J45" s="29">
        <f t="shared" si="1"/>
        <v>0</v>
      </c>
      <c r="K45" s="8">
        <v>5825.13</v>
      </c>
      <c r="L45" s="3"/>
      <c r="M45" s="8">
        <v>-5825.13</v>
      </c>
      <c r="N45" s="8">
        <f t="shared" si="9"/>
        <v>0</v>
      </c>
      <c r="O45" s="8">
        <f t="shared" si="2"/>
        <v>-5825.13</v>
      </c>
      <c r="P45" s="291" t="inlineStr">
        <is>
          <t>Исключено: «Шкаф 1850×800×500 мм с перекладиной для вешалок и полками» — 1 компл. по утверждённой смете 2018 г. В откорректированной ПД изделие не предусмотрено: спецификация 23/085-И-ТХ.СО, лист 8, количество после корректировки 0.</t>
        </is>
      </c>
      <c r="Q45" s="33" t="s">
        <v>164</v>
      </c>
      <c r="R45" s="33" t="inlineStr">
        <is>
          <t>23/085-И-ТХ: спецификация, физ. л. 21–27 (листы 1–7; текущие и исключаемые позиции)</t>
        </is>
      </c>
    </row>
    <row r="46" spans="1:18">
      <c r="A46" s="19">
        <v>35</v>
      </c>
      <c r="B46" s="18">
        <v>35</v>
      </c>
      <c r="C46" s="15" t="s">
        <v>95</v>
      </c>
      <c r="D46" s="15" t="s">
        <v>95</v>
      </c>
      <c r="E46" s="16" t="s">
        <v>96</v>
      </c>
      <c r="F46" s="16" t="s">
        <v>96</v>
      </c>
      <c r="G46" s="17" t="s">
        <v>33</v>
      </c>
      <c r="H46" s="14">
        <v>2</v>
      </c>
      <c r="I46" s="9">
        <v>-2</v>
      </c>
      <c r="J46" s="29">
        <f t="shared" si="1"/>
        <v>0</v>
      </c>
      <c r="K46" s="8">
        <v>15007.11</v>
      </c>
      <c r="L46" s="35"/>
      <c r="M46" s="8">
        <v>-15007.11</v>
      </c>
      <c r="N46" s="8">
        <f t="shared" si="9"/>
        <v>0</v>
      </c>
      <c r="O46" s="8">
        <f t="shared" si="2"/>
        <v>-15007.11</v>
      </c>
      <c r="P46" s="291" t="inlineStr">
        <is>
          <t>Исключено: «Шкаф однодверный, 4 полки» — 2 компл. по утверждённой смете 2018 г. В откорректированной ПД изделие не предусмотрено: спецификация 23/085-И-ТХ.СО, лист 8, количество после корректировки 0.</t>
        </is>
      </c>
      <c r="Q46" s="33" t="s">
        <v>164</v>
      </c>
      <c r="R46" s="33" t="inlineStr">
        <is>
          <t>23/085-И-ТХ: спецификация, физ. л. 21–27 (листы 1–7; текущие и исключаемые позиции)</t>
        </is>
      </c>
    </row>
    <row r="47" spans="1:18">
      <c r="A47" s="19">
        <v>36</v>
      </c>
      <c r="B47" s="18">
        <v>36</v>
      </c>
      <c r="C47" s="15" t="s">
        <v>97</v>
      </c>
      <c r="D47" s="15" t="s">
        <v>97</v>
      </c>
      <c r="E47" s="16" t="s">
        <v>98</v>
      </c>
      <c r="F47" s="16" t="s">
        <v>98</v>
      </c>
      <c r="G47" s="17" t="s">
        <v>33</v>
      </c>
      <c r="H47" s="14">
        <v>15</v>
      </c>
      <c r="I47" s="9">
        <v>-15</v>
      </c>
      <c r="J47" s="29">
        <f t="shared" si="1"/>
        <v>0</v>
      </c>
      <c r="K47" s="8">
        <v>162501.06</v>
      </c>
      <c r="L47" s="3"/>
      <c r="M47" s="8">
        <v>-162501.06</v>
      </c>
      <c r="N47" s="8">
        <f t="shared" si="9"/>
        <v>0</v>
      </c>
      <c r="O47" s="8">
        <f t="shared" si="2"/>
        <v>-162501.06</v>
      </c>
      <c r="P47" s="291" t="inlineStr">
        <is>
          <t>Исключено: «Шкаф двухдверный, 4 полки» — 15 компл. по утверждённой смете 2018 г. В откорректированной ПД изделие не предусмотрено: спецификация 23/085-И-ТХ.СО, лист 8, количество после корректировки 0.</t>
        </is>
      </c>
      <c r="Q47" s="33" t="s">
        <v>164</v>
      </c>
      <c r="R47" s="33" t="inlineStr">
        <is>
          <t>23/085-И-ТХ: спецификация, физ. л. 21–27 (листы 1–7; текущие и исключаемые позиции)</t>
        </is>
      </c>
    </row>
    <row r="48" spans="1:18">
      <c r="A48" s="19">
        <v>37</v>
      </c>
      <c r="B48" s="18">
        <v>37</v>
      </c>
      <c r="C48" s="15" t="s">
        <v>99</v>
      </c>
      <c r="D48" s="15" t="s">
        <v>99</v>
      </c>
      <c r="E48" s="16" t="s">
        <v>100</v>
      </c>
      <c r="F48" s="16" t="s">
        <v>100</v>
      </c>
      <c r="G48" s="17" t="s">
        <v>20</v>
      </c>
      <c r="H48" s="14">
        <v>5</v>
      </c>
      <c r="I48" s="9">
        <v>-5</v>
      </c>
      <c r="J48" s="29">
        <f t="shared" si="1"/>
        <v>0</v>
      </c>
      <c r="K48" s="8">
        <v>64001.760000000002</v>
      </c>
      <c r="L48" s="35"/>
      <c r="M48" s="8">
        <v>-64001.760000000002</v>
      </c>
      <c r="N48" s="8">
        <f t="shared" si="9"/>
        <v>0</v>
      </c>
      <c r="O48" s="8">
        <f t="shared" si="2"/>
        <v>-64001.760000000002</v>
      </c>
      <c r="P48" s="291" t="inlineStr">
        <is>
          <t>Исключены шкафы медицинские 800×400×1600 мм с сейфом (5 шт.) по утверждённой смете 2018 г.; вместе со строкой 49 — 6 шт.: спецификация 23/085-И-ТХ.СО, лист 8, количество после корректировки 0.</t>
        </is>
      </c>
      <c r="Q48" s="33" t="s">
        <v>164</v>
      </c>
      <c r="R48" s="33" t="inlineStr">
        <is>
          <t>23/085-И-ТХ: спецификация, физ. л. 21–27 (листы 1–7; текущие и исключаемые позиции)</t>
        </is>
      </c>
    </row>
    <row r="49" spans="1:19">
      <c r="A49" s="19">
        <v>38</v>
      </c>
      <c r="B49" s="18">
        <v>38</v>
      </c>
      <c r="C49" s="15" t="s">
        <v>99</v>
      </c>
      <c r="D49" s="15" t="s">
        <v>99</v>
      </c>
      <c r="E49" s="16" t="s">
        <v>100</v>
      </c>
      <c r="F49" s="16" t="s">
        <v>100</v>
      </c>
      <c r="G49" s="17" t="s">
        <v>20</v>
      </c>
      <c r="H49" s="14">
        <v>1</v>
      </c>
      <c r="I49" s="9">
        <v>-1</v>
      </c>
      <c r="J49" s="29">
        <f>H49+I49</f>
        <v>0</v>
      </c>
      <c r="K49" s="8">
        <v>12800.35</v>
      </c>
      <c r="L49" s="35"/>
      <c r="M49" s="8">
        <v>-12800.35</v>
      </c>
      <c r="N49" s="8">
        <f t="shared" ref="N49" si="10">K49+L49+M49</f>
        <v>0</v>
      </c>
      <c r="O49" s="8">
        <f t="shared" ref="O49" si="11">N49-K49</f>
        <v>-12800.35</v>
      </c>
      <c r="P49" s="291" t="inlineStr">
        <is>
          <t>Исключён шкаф медицинский 800×400×1600 мм с сейфом (1 шт.) по утверждённой смете 2018 г.; вместе со строкой 48 исключено 6 шт.: спецификация 23/085-И-ТХ.СО, лист 8, количество после корректировки 0.</t>
        </is>
      </c>
      <c r="Q49" s="33" t="s">
        <v>164</v>
      </c>
      <c r="R49" s="33" t="inlineStr">
        <is>
          <t>23/085-И-ТХ: спецификация, физ. л. 21–27 (листы 1–7; текущие и исключаемые позиции)</t>
        </is>
      </c>
    </row>
    <row r="50" spans="1:19">
      <c r="A50" s="19">
        <v>39</v>
      </c>
      <c r="B50" s="18">
        <v>39</v>
      </c>
      <c r="C50" s="15" t="s">
        <v>101</v>
      </c>
      <c r="D50" s="15" t="s">
        <v>101</v>
      </c>
      <c r="E50" s="16" t="s">
        <v>102</v>
      </c>
      <c r="F50" s="16" t="s">
        <v>102</v>
      </c>
      <c r="G50" s="17" t="s">
        <v>20</v>
      </c>
      <c r="H50" s="14">
        <v>1</v>
      </c>
      <c r="I50" s="9">
        <v>-1</v>
      </c>
      <c r="J50" s="29">
        <f t="shared" si="1"/>
        <v>0</v>
      </c>
      <c r="K50" s="8">
        <v>3781.17</v>
      </c>
      <c r="L50" s="19"/>
      <c r="M50" s="8">
        <v>-3781.17</v>
      </c>
      <c r="N50" s="8">
        <f t="shared" ref="N50:N56" si="12">K50+L50+M50</f>
        <v>0</v>
      </c>
      <c r="O50" s="8">
        <f t="shared" si="2"/>
        <v>-3781.17</v>
      </c>
      <c r="P50" s="291" t="inlineStr">
        <is>
          <t>Исключено: «Стол для оргтехники 1200×600×721 мм» — 1 шт. по утверждённой смете 2018 г. В откорректированной ПД изделие не предусмотрено: спецификация 23/085-И-ТХ.СО, лист 8, количество после корректировки 0.</t>
        </is>
      </c>
      <c r="Q50" s="33" t="s">
        <v>164</v>
      </c>
      <c r="R50" s="33" t="inlineStr">
        <is>
          <t>23/085-И-ТХ: спецификация, физ. л. 21–27 (листы 1–7; текущие и исключаемые позиции)</t>
        </is>
      </c>
    </row>
    <row r="51" spans="1:19">
      <c r="A51" s="19">
        <v>40</v>
      </c>
      <c r="B51" s="18">
        <v>40</v>
      </c>
      <c r="C51" s="15" t="s">
        <v>103</v>
      </c>
      <c r="D51" s="15" t="s">
        <v>103</v>
      </c>
      <c r="E51" s="16" t="s">
        <v>104</v>
      </c>
      <c r="F51" s="16" t="s">
        <v>104</v>
      </c>
      <c r="G51" s="17" t="s">
        <v>20</v>
      </c>
      <c r="H51" s="14">
        <v>1</v>
      </c>
      <c r="I51" s="9">
        <v>-1</v>
      </c>
      <c r="J51" s="34">
        <f t="shared" si="1"/>
        <v>0</v>
      </c>
      <c r="K51" s="8">
        <v>6653.2</v>
      </c>
      <c r="L51" s="19"/>
      <c r="M51" s="8">
        <v>-6653.2</v>
      </c>
      <c r="N51" s="8">
        <f t="shared" si="12"/>
        <v>0</v>
      </c>
      <c r="O51" s="8">
        <f t="shared" si="2"/>
        <v>-6653.2</v>
      </c>
      <c r="P51" s="291" t="inlineStr">
        <is>
          <t>Исключено: «Стол обеденный с кронштейном» — 1 шт. по утверждённой смете 2018 г. В откорректированной ПД изделие не предусмотрено: спецификация 23/085-И-ТХ.СО, лист 8, количество после корректировки 0.</t>
        </is>
      </c>
      <c r="Q51" s="33" t="s">
        <v>164</v>
      </c>
      <c r="R51" s="33" t="inlineStr">
        <is>
          <t>23/085-И-ТХ: спецификация, физ. л. 21–27 (листы 1–7; текущие и исключаемые позиции)</t>
        </is>
      </c>
    </row>
    <row r="52" spans="1:19">
      <c r="A52" s="19">
        <v>41</v>
      </c>
      <c r="B52" s="18">
        <v>41</v>
      </c>
      <c r="C52" s="15" t="s">
        <v>105</v>
      </c>
      <c r="D52" s="15" t="s">
        <v>105</v>
      </c>
      <c r="E52" s="16" t="s">
        <v>106</v>
      </c>
      <c r="F52" s="16" t="s">
        <v>106</v>
      </c>
      <c r="G52" s="17" t="s">
        <v>20</v>
      </c>
      <c r="H52" s="14">
        <v>4</v>
      </c>
      <c r="I52" s="9">
        <v>-4</v>
      </c>
      <c r="J52" s="34">
        <f t="shared" si="1"/>
        <v>0</v>
      </c>
      <c r="K52" s="8">
        <v>4735.72</v>
      </c>
      <c r="L52" s="19"/>
      <c r="M52" s="8">
        <v>-4735.72</v>
      </c>
      <c r="N52" s="8">
        <f t="shared" si="12"/>
        <v>0</v>
      </c>
      <c r="O52" s="8">
        <f t="shared" si="2"/>
        <v>-4735.72</v>
      </c>
      <c r="P52" s="291" t="inlineStr">
        <is>
          <t>Исключено: «Стул полумягкий» — 4 шт. по утверждённой смете 2018 г. В откорректированной ПД изделие не предусмотрено: спецификация 23/085-И-ТХ.СО, лист 8, количество после корректировки 0.</t>
        </is>
      </c>
      <c r="Q52" s="33" t="s">
        <v>164</v>
      </c>
      <c r="R52" s="33" t="inlineStr">
        <is>
          <t>23/085-И-ТХ: спецификация, физ. л. 21–27 (листы 1–7; текущие и исключаемые позиции)</t>
        </is>
      </c>
    </row>
    <row r="53" spans="1:19">
      <c r="A53" s="19">
        <v>42</v>
      </c>
      <c r="B53" s="18">
        <v>42</v>
      </c>
      <c r="C53" s="15" t="s">
        <v>107</v>
      </c>
      <c r="D53" s="15" t="s">
        <v>107</v>
      </c>
      <c r="E53" s="16" t="s">
        <v>108</v>
      </c>
      <c r="F53" s="16" t="s">
        <v>108</v>
      </c>
      <c r="G53" s="17" t="s">
        <v>20</v>
      </c>
      <c r="H53" s="14">
        <v>2</v>
      </c>
      <c r="I53" s="9">
        <v>-2</v>
      </c>
      <c r="J53" s="34">
        <f t="shared" si="1"/>
        <v>0</v>
      </c>
      <c r="K53" s="8">
        <v>17055.32</v>
      </c>
      <c r="L53" s="19"/>
      <c r="M53" s="8">
        <v>-17055.32</v>
      </c>
      <c r="N53" s="8">
        <f t="shared" si="12"/>
        <v>0</v>
      </c>
      <c r="O53" s="8">
        <f t="shared" si="2"/>
        <v>-17055.32</v>
      </c>
      <c r="P53" s="291" t="inlineStr">
        <is>
          <t>Исключено: «Диван мягкий двухместный» — 2 шт. по утверждённой смете 2018 г. В откорректированной ПД изделие не предусмотрено: спецификация 23/085-И-ТХ.СО, лист 8, количество после корректировки 0.</t>
        </is>
      </c>
      <c r="Q53" s="33" t="s">
        <v>164</v>
      </c>
      <c r="R53" s="33" t="inlineStr">
        <is>
          <t>23/085-И-ТХ: спецификация, физ. л. 21–27 (листы 1–7; текущие и исключаемые позиции)</t>
        </is>
      </c>
    </row>
    <row r="54" spans="1:19">
      <c r="A54" s="19">
        <v>43</v>
      </c>
      <c r="B54" s="18">
        <v>43</v>
      </c>
      <c r="C54" s="15" t="s">
        <v>109</v>
      </c>
      <c r="D54" s="15" t="s">
        <v>109</v>
      </c>
      <c r="E54" s="16" t="s">
        <v>110</v>
      </c>
      <c r="F54" s="16" t="s">
        <v>110</v>
      </c>
      <c r="G54" s="17" t="s">
        <v>20</v>
      </c>
      <c r="H54" s="14">
        <v>1</v>
      </c>
      <c r="I54" s="9">
        <v>-1</v>
      </c>
      <c r="J54" s="34">
        <f t="shared" si="1"/>
        <v>0</v>
      </c>
      <c r="K54" s="8">
        <v>5613.47</v>
      </c>
      <c r="L54" s="19"/>
      <c r="M54" s="8">
        <v>-5613.47</v>
      </c>
      <c r="N54" s="8">
        <f t="shared" si="12"/>
        <v>0</v>
      </c>
      <c r="O54" s="8">
        <f t="shared" si="2"/>
        <v>-5613.47</v>
      </c>
      <c r="P54" s="291" t="inlineStr">
        <is>
          <t>Исключено: «Стеллаж кухонный» — 1 шт. по утверждённой смете 2018 г. В откорректированной ПД изделие не предусмотрено: спецификация 23/085-И-ТХ.СО, лист 8, количество после корректировки 0.</t>
        </is>
      </c>
      <c r="Q54" s="33" t="s">
        <v>164</v>
      </c>
      <c r="R54" s="33" t="inlineStr">
        <is>
          <t>23/085-И-ТХ: спецификация, физ. л. 21–27 (листы 1–7; текущие и исключаемые позиции)</t>
        </is>
      </c>
    </row>
    <row r="55" spans="1:19">
      <c r="A55" s="19">
        <v>44</v>
      </c>
      <c r="B55" s="18">
        <v>44</v>
      </c>
      <c r="C55" s="15" t="s">
        <v>111</v>
      </c>
      <c r="D55" s="15" t="s">
        <v>111</v>
      </c>
      <c r="E55" s="16" t="s">
        <v>112</v>
      </c>
      <c r="F55" s="16" t="s">
        <v>112</v>
      </c>
      <c r="G55" s="17" t="s">
        <v>20</v>
      </c>
      <c r="H55" s="14">
        <v>1</v>
      </c>
      <c r="I55" s="9">
        <v>-1</v>
      </c>
      <c r="J55" s="34">
        <f t="shared" si="1"/>
        <v>0</v>
      </c>
      <c r="K55" s="8">
        <v>4094.39</v>
      </c>
      <c r="L55" s="19"/>
      <c r="M55" s="8">
        <v>-4094.39</v>
      </c>
      <c r="N55" s="8">
        <f t="shared" si="12"/>
        <v>0</v>
      </c>
      <c r="O55" s="8">
        <f t="shared" si="2"/>
        <v>-4094.39</v>
      </c>
      <c r="P55" s="291" t="inlineStr">
        <is>
          <t>Исключено: «Шкаф-сушка настенный» — 1 шт. по утверждённой смете 2018 г. В откорректированной ПД изделие не предусмотрено: спецификация 23/085-И-ТХ.СО, лист 8, количество после корректировки 0.</t>
        </is>
      </c>
      <c r="Q55" s="33" t="s">
        <v>164</v>
      </c>
      <c r="R55" s="33" t="inlineStr">
        <is>
          <t>23/085-И-ТХ: спецификация, физ. л. 21–27 (листы 1–7; текущие и исключаемые позиции)</t>
        </is>
      </c>
      <c r="S55" s="46">
        <v>-1</v>
      </c>
    </row>
    <row r="56" spans="1:19">
      <c r="A56" s="19">
        <v>45</v>
      </c>
      <c r="B56" s="18">
        <v>45</v>
      </c>
      <c r="C56" s="15" t="s">
        <v>113</v>
      </c>
      <c r="D56" s="15" t="s">
        <v>113</v>
      </c>
      <c r="E56" s="16" t="s">
        <v>114</v>
      </c>
      <c r="F56" s="16" t="s">
        <v>114</v>
      </c>
      <c r="G56" s="17" t="s">
        <v>33</v>
      </c>
      <c r="H56" s="14">
        <v>32</v>
      </c>
      <c r="I56" s="9">
        <v>-32</v>
      </c>
      <c r="J56" s="34">
        <f t="shared" si="1"/>
        <v>0</v>
      </c>
      <c r="K56" s="8">
        <v>271668.01</v>
      </c>
      <c r="L56" s="19"/>
      <c r="M56" s="8">
        <v>-271668.01</v>
      </c>
      <c r="N56" s="8">
        <f t="shared" si="12"/>
        <v>0</v>
      </c>
      <c r="O56" s="8">
        <f t="shared" si="2"/>
        <v>-271668.01</v>
      </c>
      <c r="P56" s="291" t="inlineStr">
        <is>
          <t>Исключено: «Доска магнитно-маркерная напольная (флипчарт)» — 32 компл. по утверждённой смете 2018 г. В откорректированной ПД изделие не предусмотрено: спецификация 23/085-И-ТХ.СО, лист 8, количество после корректировки 0.</t>
        </is>
      </c>
      <c r="Q56" s="33" t="s">
        <v>164</v>
      </c>
      <c r="R56" s="33" t="inlineStr">
        <is>
          <t>23/085-И-ТХ: спецификация, физ. л. 21–27 (листы 1–7; текущие и исключаемые позиции)</t>
        </is>
      </c>
    </row>
    <row r="57" spans="1:19" ht="49.5" customHeight="1">
      <c r="A57" s="19"/>
      <c r="B57" s="66" t="inlineStr">
        <is>
          <t>Новые работы
ЛС № 02-01-06_доб.</t>
        </is>
      </c>
      <c r="C57" s="67"/>
      <c r="D57" s="67"/>
      <c r="E57" s="67"/>
      <c r="F57" s="67"/>
      <c r="G57" s="4"/>
      <c r="H57" s="9"/>
      <c r="I57" s="9"/>
      <c r="J57" s="36"/>
      <c r="K57" s="8"/>
      <c r="L57" s="8"/>
      <c r="M57" s="37"/>
      <c r="N57" s="8"/>
      <c r="O57" s="8"/>
      <c r="P57" s="32"/>
      <c r="Q57" s="38"/>
      <c r="R57" s="38"/>
    </row>
    <row r="58" spans="1:19" ht="21.75" customHeight="1">
      <c r="B58" s="51" t="s">
        <v>123</v>
      </c>
      <c r="C58" s="52"/>
      <c r="D58" s="52"/>
      <c r="E58" s="52"/>
      <c r="F58" s="52"/>
      <c r="G58" s="13"/>
      <c r="H58" s="13"/>
      <c r="I58" s="13"/>
      <c r="J58" s="36"/>
      <c r="K58" s="8"/>
      <c r="L58" s="8"/>
      <c r="M58" s="37"/>
      <c r="N58" s="8"/>
      <c r="O58" s="8"/>
      <c r="P58" s="32"/>
      <c r="Q58" s="38"/>
      <c r="R58" s="38"/>
    </row>
    <row r="59" spans="1:19" ht="24" customHeight="1">
      <c r="A59" s="19"/>
      <c r="B59" s="75" t="s">
        <v>119</v>
      </c>
      <c r="C59" s="76"/>
      <c r="D59" s="76"/>
      <c r="E59" s="76"/>
      <c r="F59" s="76"/>
      <c r="G59" s="48"/>
      <c r="H59" s="48"/>
      <c r="I59" s="48"/>
      <c r="J59" s="34"/>
      <c r="K59" s="8"/>
      <c r="L59" s="8"/>
      <c r="M59" s="37"/>
      <c r="N59" s="8"/>
      <c r="O59" s="8"/>
      <c r="P59" s="32"/>
      <c r="Q59" s="33"/>
      <c r="R59" s="33"/>
    </row>
    <row r="60" spans="1:19">
      <c r="A60" s="19">
        <v>46</v>
      </c>
      <c r="B60" s="14">
        <v>1</v>
      </c>
      <c r="C60" s="14"/>
      <c r="D60" s="15" t="s">
        <v>167</v>
      </c>
      <c r="E60" s="15"/>
      <c r="F60" s="16" t="s">
        <v>124</v>
      </c>
      <c r="G60" s="17" t="s">
        <v>18</v>
      </c>
      <c r="H60" s="17"/>
      <c r="I60" s="14">
        <v>11</v>
      </c>
      <c r="J60" s="14">
        <f t="shared" ref="J60:J121" si="13">H60+I60</f>
        <v>11</v>
      </c>
      <c r="K60" s="8"/>
      <c r="L60" s="8">
        <v>61453.26</v>
      </c>
      <c r="M60" s="37"/>
      <c r="N60" s="8">
        <f t="shared" ref="N60:N121" si="14">K60+L60+M60</f>
        <v>61453.26</v>
      </c>
      <c r="O60" s="8">
        <f t="shared" ref="O60:O121" si="15">N60-K60</f>
        <v>61453.26</v>
      </c>
      <c r="P60" s="291" t="inlineStr">
        <is>
          <t>Добавлено: Стол письменный "Компакт", 1600 — 11 шт. по поз. 1 спецификации 23/085-И-ТХ.СО (лист 1).</t>
        </is>
      </c>
      <c r="Q60" s="33" t="s">
        <v>164</v>
      </c>
      <c r="R60" s="33" t="inlineStr">
        <is>
          <t>23/085-И-ТХ: спецификация, поз. 1, физ. л. 21</t>
        </is>
      </c>
    </row>
    <row r="61" spans="1:19">
      <c r="A61" s="19">
        <v>47</v>
      </c>
      <c r="B61" s="14">
        <v>2</v>
      </c>
      <c r="C61" s="14"/>
      <c r="D61" s="15" t="s">
        <v>168</v>
      </c>
      <c r="E61" s="15"/>
      <c r="F61" s="16" t="s">
        <v>125</v>
      </c>
      <c r="G61" s="17" t="s">
        <v>18</v>
      </c>
      <c r="H61" s="17"/>
      <c r="I61" s="14">
        <v>29</v>
      </c>
      <c r="J61" s="14">
        <f t="shared" si="13"/>
        <v>29</v>
      </c>
      <c r="K61" s="8"/>
      <c r="L61" s="8">
        <v>285461.91</v>
      </c>
      <c r="M61" s="37"/>
      <c r="N61" s="8">
        <f t="shared" si="14"/>
        <v>285461.91</v>
      </c>
      <c r="O61" s="8">
        <f t="shared" si="15"/>
        <v>285461.91</v>
      </c>
      <c r="P61" s="291" t="inlineStr">
        <is>
          <t>Добавлено: Офисное кресло — 29 шт. по поз. 2 спецификации 23/085-И-ТХ.СО (лист 1).</t>
        </is>
      </c>
      <c r="Q61" s="33" t="s">
        <v>164</v>
      </c>
      <c r="R61" s="33" t="inlineStr">
        <is>
          <t>23/085-И-ТХ: спецификация, поз. 2, физ. л. 21</t>
        </is>
      </c>
    </row>
    <row r="62" spans="1:19">
      <c r="A62" s="19">
        <v>48</v>
      </c>
      <c r="B62" s="14">
        <v>3</v>
      </c>
      <c r="C62" s="14"/>
      <c r="D62" s="15" t="s">
        <v>169</v>
      </c>
      <c r="E62" s="15"/>
      <c r="F62" s="16" t="s">
        <v>126</v>
      </c>
      <c r="G62" s="17" t="s">
        <v>18</v>
      </c>
      <c r="H62" s="17"/>
      <c r="I62" s="14">
        <v>22</v>
      </c>
      <c r="J62" s="14">
        <f t="shared" si="13"/>
        <v>22</v>
      </c>
      <c r="K62" s="8"/>
      <c r="L62" s="8">
        <v>372078.57</v>
      </c>
      <c r="M62" s="37"/>
      <c r="N62" s="8">
        <f t="shared" si="14"/>
        <v>372078.57</v>
      </c>
      <c r="O62" s="8">
        <f t="shared" si="15"/>
        <v>372078.57</v>
      </c>
      <c r="P62" s="291" t="inlineStr">
        <is>
          <t>Добавлено: Тумба выкатная — 22 шт. по поз. 4 спецификации 23/085-И-ТХ.СО (лист 1).</t>
        </is>
      </c>
      <c r="Q62" s="33" t="s">
        <v>164</v>
      </c>
      <c r="R62" s="33" t="inlineStr">
        <is>
          <t>23/085-И-ТХ: спецификация, поз. 4, физ. л. 21</t>
        </is>
      </c>
    </row>
    <row r="63" spans="1:19">
      <c r="A63" s="19">
        <v>49</v>
      </c>
      <c r="B63" s="14">
        <v>4</v>
      </c>
      <c r="C63" s="14"/>
      <c r="D63" s="15" t="s">
        <v>170</v>
      </c>
      <c r="E63" s="15"/>
      <c r="F63" s="16" t="s">
        <v>127</v>
      </c>
      <c r="G63" s="17" t="s">
        <v>18</v>
      </c>
      <c r="H63" s="17"/>
      <c r="I63" s="14">
        <v>11</v>
      </c>
      <c r="J63" s="14">
        <f t="shared" si="13"/>
        <v>11</v>
      </c>
      <c r="K63" s="8"/>
      <c r="L63" s="8">
        <v>19069.56</v>
      </c>
      <c r="M63" s="37"/>
      <c r="N63" s="8">
        <f t="shared" si="14"/>
        <v>19069.56</v>
      </c>
      <c r="O63" s="8">
        <f t="shared" si="15"/>
        <v>19069.56</v>
      </c>
      <c r="P63" s="291" t="inlineStr">
        <is>
          <t>Добавлено: Проводной телефон — 11 шт. по поз. 5 спецификации 23/085-И-ТХ.СО (лист 1).</t>
        </is>
      </c>
      <c r="Q63" s="33" t="s">
        <v>164</v>
      </c>
      <c r="R63" s="33" t="inlineStr">
        <is>
          <t>23/085-И-ТХ: спецификация, поз. 5, физ. л. 21</t>
        </is>
      </c>
    </row>
    <row r="64" spans="1:19">
      <c r="A64" s="19">
        <v>50</v>
      </c>
      <c r="B64" s="14">
        <v>5</v>
      </c>
      <c r="C64" s="14"/>
      <c r="D64" s="15" t="s">
        <v>171</v>
      </c>
      <c r="E64" s="15"/>
      <c r="F64" s="16" t="s">
        <v>128</v>
      </c>
      <c r="G64" s="17" t="s">
        <v>18</v>
      </c>
      <c r="H64" s="17"/>
      <c r="I64" s="14">
        <v>3</v>
      </c>
      <c r="J64" s="14">
        <f t="shared" si="13"/>
        <v>3</v>
      </c>
      <c r="K64" s="8"/>
      <c r="L64" s="8">
        <v>30910.46</v>
      </c>
      <c r="M64" s="37"/>
      <c r="N64" s="8">
        <f t="shared" si="14"/>
        <v>30910.46</v>
      </c>
      <c r="O64" s="8">
        <f t="shared" si="15"/>
        <v>30910.46</v>
      </c>
      <c r="P64" s="291" t="inlineStr">
        <is>
          <t>Добавлено: Тумба под оргтехнику — 3 шт. по поз. 6 спецификации 23/085-И-ТХ.СО (лист 1).</t>
        </is>
      </c>
      <c r="Q64" s="33" t="s">
        <v>164</v>
      </c>
      <c r="R64" s="33" t="inlineStr">
        <is>
          <t>23/085-И-ТХ: спецификация, поз. 6, физ. л. 21</t>
        </is>
      </c>
    </row>
    <row r="65" spans="1:18">
      <c r="A65" s="19">
        <v>51</v>
      </c>
      <c r="B65" s="14">
        <v>6</v>
      </c>
      <c r="C65" s="14"/>
      <c r="D65" s="15" t="s">
        <v>172</v>
      </c>
      <c r="E65" s="15"/>
      <c r="F65" s="16" t="s">
        <v>129</v>
      </c>
      <c r="G65" s="17" t="s">
        <v>18</v>
      </c>
      <c r="H65" s="17"/>
      <c r="I65" s="14">
        <v>5</v>
      </c>
      <c r="J65" s="14">
        <f t="shared" si="13"/>
        <v>5</v>
      </c>
      <c r="K65" s="8"/>
      <c r="L65" s="8">
        <v>42577.32</v>
      </c>
      <c r="M65" s="37"/>
      <c r="N65" s="8">
        <f t="shared" si="14"/>
        <v>42577.32</v>
      </c>
      <c r="O65" s="8">
        <f t="shared" si="15"/>
        <v>42577.32</v>
      </c>
      <c r="P65" s="291" t="inlineStr">
        <is>
          <t>Добавлено: Шкаф для одежды — 5 шт. по поз. 8 спецификации 23/085-И-ТХ.СО (лист 1).</t>
        </is>
      </c>
      <c r="Q65" s="33" t="s">
        <v>164</v>
      </c>
      <c r="R65" s="33" t="inlineStr">
        <is>
          <t>23/085-И-ТХ: спецификация, поз. 8, физ. л. 21</t>
        </is>
      </c>
    </row>
    <row r="66" spans="1:18">
      <c r="A66" s="19">
        <v>52</v>
      </c>
      <c r="B66" s="14">
        <v>7</v>
      </c>
      <c r="C66" s="14"/>
      <c r="D66" s="15" t="s">
        <v>173</v>
      </c>
      <c r="E66" s="15"/>
      <c r="F66" s="16" t="s">
        <v>130</v>
      </c>
      <c r="G66" s="17" t="s">
        <v>18</v>
      </c>
      <c r="H66" s="17"/>
      <c r="I66" s="14">
        <v>14</v>
      </c>
      <c r="J66" s="14">
        <f t="shared" si="13"/>
        <v>14</v>
      </c>
      <c r="K66" s="8"/>
      <c r="L66" s="8">
        <v>574456.62</v>
      </c>
      <c r="M66" s="37"/>
      <c r="N66" s="8">
        <f t="shared" si="14"/>
        <v>574456.62</v>
      </c>
      <c r="O66" s="8">
        <f t="shared" si="15"/>
        <v>574456.62</v>
      </c>
      <c r="P66" s="291" t="inlineStr">
        <is>
          <t>Добавлено: Шкаф для документов — 14 шт. по поз. 9 спецификации 23/085-И-ТХ.СО (лист 2).</t>
        </is>
      </c>
      <c r="Q66" s="33" t="s">
        <v>164</v>
      </c>
      <c r="R66" s="33" t="inlineStr">
        <is>
          <t>23/085-И-ТХ: спецификация, поз. 9, физ. л. 22</t>
        </is>
      </c>
    </row>
    <row r="67" spans="1:18">
      <c r="A67" s="19">
        <v>53</v>
      </c>
      <c r="B67" s="14">
        <v>8</v>
      </c>
      <c r="C67" s="14"/>
      <c r="D67" s="15" t="s">
        <v>174</v>
      </c>
      <c r="E67" s="15"/>
      <c r="F67" s="16" t="s">
        <v>131</v>
      </c>
      <c r="G67" s="17" t="s">
        <v>18</v>
      </c>
      <c r="H67" s="17"/>
      <c r="I67" s="14">
        <v>6</v>
      </c>
      <c r="J67" s="14">
        <f t="shared" si="13"/>
        <v>6</v>
      </c>
      <c r="K67" s="8"/>
      <c r="L67" s="8">
        <v>17891.06</v>
      </c>
      <c r="M67" s="37"/>
      <c r="N67" s="8">
        <f t="shared" si="14"/>
        <v>17891.06</v>
      </c>
      <c r="O67" s="8">
        <f t="shared" si="15"/>
        <v>17891.06</v>
      </c>
      <c r="P67" s="291" t="inlineStr">
        <is>
          <t>Добавлено 6 держателей туалетной бумаги Classic 05013/D; вместе с 6 шт., сохранёнными по смете 2018 г., — 12 шт. по поз. 13 спецификации 23/085-И-ТХ.СО (лист 2).</t>
        </is>
      </c>
      <c r="Q67" s="33" t="s">
        <v>164</v>
      </c>
      <c r="R67" s="33" t="inlineStr">
        <is>
          <t>23/085-И-ТХ: спецификация, поз. 13, физ. л. 22</t>
        </is>
      </c>
    </row>
    <row r="68" spans="1:18">
      <c r="A68" s="19">
        <v>54</v>
      </c>
      <c r="B68" s="14">
        <v>9</v>
      </c>
      <c r="C68" s="14"/>
      <c r="D68" s="15" t="s">
        <v>175</v>
      </c>
      <c r="E68" s="15"/>
      <c r="F68" s="16" t="s">
        <v>176</v>
      </c>
      <c r="G68" s="17" t="s">
        <v>18</v>
      </c>
      <c r="H68" s="17"/>
      <c r="I68" s="14">
        <v>9</v>
      </c>
      <c r="J68" s="14">
        <f t="shared" si="13"/>
        <v>9</v>
      </c>
      <c r="K68" s="8"/>
      <c r="L68" s="8">
        <v>34603.17</v>
      </c>
      <c r="M68" s="37"/>
      <c r="N68" s="8">
        <f t="shared" si="14"/>
        <v>34603.17</v>
      </c>
      <c r="O68" s="8">
        <f t="shared" si="15"/>
        <v>34603.17</v>
      </c>
      <c r="P68" s="291" t="inlineStr">
        <is>
          <t>Добавлено: Ведро из нержавеющей стали 3 л, с педалью — 9 шт. по поз. 14 спецификации 23/085-И-ТХ.СО (лист 2).</t>
        </is>
      </c>
      <c r="Q68" s="33" t="s">
        <v>164</v>
      </c>
      <c r="R68" s="33" t="inlineStr">
        <is>
          <t>23/085-И-ТХ: спецификация, поз. 14, физ. л. 22</t>
        </is>
      </c>
    </row>
    <row r="69" spans="1:18">
      <c r="A69" s="19">
        <v>55</v>
      </c>
      <c r="B69" s="14">
        <v>10</v>
      </c>
      <c r="C69" s="14"/>
      <c r="D69" s="15" t="s">
        <v>177</v>
      </c>
      <c r="E69" s="15"/>
      <c r="F69" s="16" t="s">
        <v>132</v>
      </c>
      <c r="G69" s="17" t="s">
        <v>18</v>
      </c>
      <c r="H69" s="17"/>
      <c r="I69" s="14">
        <v>12</v>
      </c>
      <c r="J69" s="14">
        <f t="shared" si="13"/>
        <v>12</v>
      </c>
      <c r="K69" s="8"/>
      <c r="L69" s="8">
        <v>82566.62</v>
      </c>
      <c r="M69" s="37"/>
      <c r="N69" s="8">
        <f t="shared" si="14"/>
        <v>82566.62</v>
      </c>
      <c r="O69" s="8">
        <f t="shared" si="15"/>
        <v>82566.62</v>
      </c>
      <c r="P69" s="291" t="inlineStr">
        <is>
          <t>Добавлено 12 настенных зеркал по поз. 15 спецификации 23/085-И-ТХ.СО (лист 2, изделие 420×15×420 мм); стоимость принята по цене зеркала 475×475 мм исходной сметы.</t>
        </is>
      </c>
      <c r="Q69" s="33" t="s">
        <v>164</v>
      </c>
      <c r="R69" s="33" t="inlineStr">
        <is>
          <t>23/085-И-ТХ: спецификация, поз. 15, физ. л. 22</t>
        </is>
      </c>
    </row>
    <row r="70" spans="1:18">
      <c r="A70" s="19">
        <v>56</v>
      </c>
      <c r="B70" s="14">
        <v>11</v>
      </c>
      <c r="C70" s="14"/>
      <c r="D70" s="15" t="s">
        <v>178</v>
      </c>
      <c r="E70" s="15"/>
      <c r="F70" s="16" t="s">
        <v>133</v>
      </c>
      <c r="G70" s="17" t="s">
        <v>18</v>
      </c>
      <c r="H70" s="17"/>
      <c r="I70" s="14">
        <v>12</v>
      </c>
      <c r="J70" s="14">
        <f t="shared" si="13"/>
        <v>12</v>
      </c>
      <c r="K70" s="8"/>
      <c r="L70" s="8">
        <v>29240.42</v>
      </c>
      <c r="M70" s="37"/>
      <c r="N70" s="8">
        <f t="shared" si="14"/>
        <v>29240.42</v>
      </c>
      <c r="O70" s="8">
        <f t="shared" si="15"/>
        <v>29240.42</v>
      </c>
      <c r="P70" s="291" t="inlineStr">
        <is>
          <t>Добавлено: Дозатор для житкого мыла 0,5 л — 12 шт. по поз. 16 спецификации 23/085-И-ТХ.СО (лист 2).</t>
        </is>
      </c>
      <c r="Q70" s="33" t="s">
        <v>164</v>
      </c>
      <c r="R70" s="33" t="inlineStr">
        <is>
          <t>23/085-И-ТХ: спецификация, поз. 16, физ. л. 22</t>
        </is>
      </c>
    </row>
    <row r="71" spans="1:18">
      <c r="A71" s="19">
        <v>57</v>
      </c>
      <c r="B71" s="14">
        <v>12</v>
      </c>
      <c r="C71" s="14"/>
      <c r="D71" s="15" t="s">
        <v>179</v>
      </c>
      <c r="E71" s="15"/>
      <c r="F71" s="16" t="s">
        <v>180</v>
      </c>
      <c r="G71" s="17" t="s">
        <v>18</v>
      </c>
      <c r="H71" s="17"/>
      <c r="I71" s="14">
        <v>12</v>
      </c>
      <c r="J71" s="14">
        <f t="shared" si="13"/>
        <v>12</v>
      </c>
      <c r="K71" s="8"/>
      <c r="L71" s="8">
        <v>41893.14</v>
      </c>
      <c r="M71" s="37"/>
      <c r="N71" s="8">
        <f t="shared" si="14"/>
        <v>41893.14</v>
      </c>
      <c r="O71" s="8">
        <f t="shared" si="15"/>
        <v>41893.14</v>
      </c>
      <c r="P71" s="291" t="inlineStr">
        <is>
          <t>Добавлено: Диспансер для рулонных полотенец — 12 шт. по поз. 17 спецификации 23/085-И-ТХ.СО (лист 2).</t>
        </is>
      </c>
      <c r="Q71" s="33" t="s">
        <v>164</v>
      </c>
      <c r="R71" s="33" t="inlineStr">
        <is>
          <t>23/085-И-ТХ: спецификация, поз. 17, физ. л. 22</t>
        </is>
      </c>
    </row>
    <row r="72" spans="1:18">
      <c r="A72" s="19">
        <v>58</v>
      </c>
      <c r="B72" s="14">
        <v>13</v>
      </c>
      <c r="C72" s="14"/>
      <c r="D72" s="15" t="s">
        <v>181</v>
      </c>
      <c r="E72" s="15"/>
      <c r="F72" s="16" t="s">
        <v>134</v>
      </c>
      <c r="G72" s="17" t="s">
        <v>18</v>
      </c>
      <c r="H72" s="17"/>
      <c r="I72" s="14">
        <v>4</v>
      </c>
      <c r="J72" s="14">
        <f t="shared" si="13"/>
        <v>4</v>
      </c>
      <c r="K72" s="8"/>
      <c r="L72" s="8">
        <v>25754.83</v>
      </c>
      <c r="M72" s="37"/>
      <c r="N72" s="8">
        <f t="shared" si="14"/>
        <v>25754.83</v>
      </c>
      <c r="O72" s="8">
        <f t="shared" si="15"/>
        <v>25754.83</v>
      </c>
      <c r="P72" s="291" t="inlineStr">
        <is>
          <t>Добавлено: Вешалка гардеробная на 30 крючков — 4 шт. по поз. 18 спецификации 23/085-И-ТХ.СО (лист 2).</t>
        </is>
      </c>
      <c r="Q72" s="33" t="s">
        <v>164</v>
      </c>
      <c r="R72" s="33" t="inlineStr">
        <is>
          <t>23/085-И-ТХ: спецификация, поз. 18, физ. л. 22</t>
        </is>
      </c>
    </row>
    <row r="73" spans="1:18">
      <c r="A73" s="19">
        <v>59</v>
      </c>
      <c r="B73" s="14">
        <v>14</v>
      </c>
      <c r="C73" s="14"/>
      <c r="D73" s="15" t="s">
        <v>182</v>
      </c>
      <c r="E73" s="15"/>
      <c r="F73" s="16" t="s">
        <v>135</v>
      </c>
      <c r="G73" s="17" t="s">
        <v>18</v>
      </c>
      <c r="H73" s="17"/>
      <c r="I73" s="14">
        <v>19</v>
      </c>
      <c r="J73" s="14">
        <f t="shared" si="13"/>
        <v>19</v>
      </c>
      <c r="K73" s="8"/>
      <c r="L73" s="8">
        <v>80421.56</v>
      </c>
      <c r="M73" s="37"/>
      <c r="N73" s="8">
        <f t="shared" si="14"/>
        <v>80421.56</v>
      </c>
      <c r="O73" s="8">
        <f t="shared" si="15"/>
        <v>80421.56</v>
      </c>
      <c r="P73" s="291" t="inlineStr">
        <is>
          <t>Добавлено 19 компьютерных столов с выкатной полкой по поз. 19 спецификации 23/085-И-ТХ.СО (лист 3).</t>
        </is>
      </c>
      <c r="Q73" s="33" t="s">
        <v>164</v>
      </c>
      <c r="R73" s="33" t="inlineStr">
        <is>
          <t>23/085-И-ТХ: спецификация, поз. 19, физ. л. 23</t>
        </is>
      </c>
    </row>
    <row r="74" spans="1:18">
      <c r="A74" s="19">
        <v>60</v>
      </c>
      <c r="B74" s="14">
        <v>15</v>
      </c>
      <c r="C74" s="14"/>
      <c r="D74" s="15" t="s">
        <v>183</v>
      </c>
      <c r="E74" s="15"/>
      <c r="F74" s="16" t="s">
        <v>136</v>
      </c>
      <c r="G74" s="17" t="s">
        <v>18</v>
      </c>
      <c r="H74" s="17"/>
      <c r="I74" s="14">
        <v>4</v>
      </c>
      <c r="J74" s="14">
        <f t="shared" si="13"/>
        <v>4</v>
      </c>
      <c r="K74" s="8"/>
      <c r="L74" s="8">
        <v>19026.29</v>
      </c>
      <c r="M74" s="37"/>
      <c r="N74" s="8">
        <f t="shared" si="14"/>
        <v>19026.29</v>
      </c>
      <c r="O74" s="8">
        <f t="shared" si="15"/>
        <v>19026.29</v>
      </c>
      <c r="P74" s="291" t="inlineStr">
        <is>
          <t>Добавлено 4 письменных стола «Компакт» 1200×600 мм; вместе с 15 столами, сохранёнными по смете 2018 г., — 19 шт. по поз. 20 спецификации 23/085-И-ТХ.СО (лист 3).</t>
        </is>
      </c>
      <c r="Q74" s="33" t="s">
        <v>164</v>
      </c>
      <c r="R74" s="33" t="inlineStr">
        <is>
          <t>23/085-И-ТХ: спецификация, поз. 20, физ. л. 23</t>
        </is>
      </c>
    </row>
    <row r="75" spans="1:18">
      <c r="A75" s="19">
        <v>61</v>
      </c>
      <c r="B75" s="14">
        <v>16</v>
      </c>
      <c r="C75" s="14"/>
      <c r="D75" s="15" t="s">
        <v>184</v>
      </c>
      <c r="E75" s="15"/>
      <c r="F75" s="16" t="s">
        <v>137</v>
      </c>
      <c r="G75" s="17" t="s">
        <v>18</v>
      </c>
      <c r="H75" s="17"/>
      <c r="I75" s="14">
        <v>10</v>
      </c>
      <c r="J75" s="14">
        <f t="shared" si="13"/>
        <v>10</v>
      </c>
      <c r="K75" s="8"/>
      <c r="L75" s="8">
        <v>107073.28</v>
      </c>
      <c r="M75" s="37"/>
      <c r="N75" s="8">
        <f t="shared" si="14"/>
        <v>107073.28</v>
      </c>
      <c r="O75" s="8">
        <f t="shared" si="15"/>
        <v>107073.28</v>
      </c>
      <c r="P75" s="291" t="inlineStr">
        <is>
          <t>Добавлено: Кресло руководителя — 10 шт. по поз. 21 спецификации 23/085-И-ТХ.СО (лист 3).</t>
        </is>
      </c>
      <c r="Q75" s="33" t="s">
        <v>164</v>
      </c>
      <c r="R75" s="33" t="inlineStr">
        <is>
          <t>23/085-И-ТХ: спецификация, поз. 21, физ. л. 23</t>
        </is>
      </c>
    </row>
    <row r="76" spans="1:18">
      <c r="A76" s="19">
        <v>62</v>
      </c>
      <c r="B76" s="14">
        <v>17</v>
      </c>
      <c r="C76" s="14"/>
      <c r="D76" s="15" t="s">
        <v>185</v>
      </c>
      <c r="E76" s="15"/>
      <c r="F76" s="16" t="s">
        <v>186</v>
      </c>
      <c r="G76" s="17" t="s">
        <v>18</v>
      </c>
      <c r="H76" s="17"/>
      <c r="I76" s="14">
        <v>18</v>
      </c>
      <c r="J76" s="14">
        <f t="shared" si="13"/>
        <v>18</v>
      </c>
      <c r="K76" s="8"/>
      <c r="L76" s="8">
        <v>206711.06</v>
      </c>
      <c r="M76" s="37"/>
      <c r="N76" s="8">
        <f t="shared" si="14"/>
        <v>206711.06</v>
      </c>
      <c r="O76" s="8">
        <f t="shared" si="15"/>
        <v>206711.06</v>
      </c>
      <c r="P76" s="291" t="inlineStr">
        <is>
          <t>Добавлено: Банкетка — 18 шт. по поз. 22 спецификации 23/085-И-ТХ.СО (лист 3).</t>
        </is>
      </c>
      <c r="Q76" s="33" t="s">
        <v>164</v>
      </c>
      <c r="R76" s="33" t="inlineStr">
        <is>
          <t>23/085-И-ТХ: спецификация, поз. 22, физ. л. 23</t>
        </is>
      </c>
    </row>
    <row r="77" spans="1:18">
      <c r="A77" s="19">
        <v>63</v>
      </c>
      <c r="B77" s="14">
        <v>18</v>
      </c>
      <c r="C77" s="14"/>
      <c r="D77" s="15" t="s">
        <v>187</v>
      </c>
      <c r="E77" s="15"/>
      <c r="F77" s="16" t="s">
        <v>138</v>
      </c>
      <c r="G77" s="17" t="s">
        <v>18</v>
      </c>
      <c r="H77" s="17"/>
      <c r="I77" s="14">
        <v>8</v>
      </c>
      <c r="J77" s="14">
        <f t="shared" si="13"/>
        <v>8</v>
      </c>
      <c r="K77" s="8"/>
      <c r="L77" s="8">
        <v>283043.08</v>
      </c>
      <c r="M77" s="37"/>
      <c r="N77" s="8">
        <f t="shared" si="14"/>
        <v>283043.08</v>
      </c>
      <c r="O77" s="8">
        <f t="shared" si="15"/>
        <v>283043.08</v>
      </c>
      <c r="P77" s="291" t="inlineStr">
        <is>
          <t>Добавлено 8 вертикальных музейных витрин на тумбе по спецификации 23/085-И-ТХ.СО, лист 6 (позиция без номера).</t>
        </is>
      </c>
      <c r="Q77" s="33" t="s">
        <v>164</v>
      </c>
      <c r="R77" s="33" t="inlineStr">
        <is>
          <t>23/085-И-ТХ: спецификация, поз. 23, физ. л. 23</t>
        </is>
      </c>
    </row>
    <row r="78" spans="1:18">
      <c r="A78" s="19">
        <v>64</v>
      </c>
      <c r="B78" s="14">
        <v>19</v>
      </c>
      <c r="C78" s="14"/>
      <c r="D78" s="15" t="inlineStr">
        <is>
          <t>31.01.11.129. п.24</t>
        </is>
      </c>
      <c r="E78" s="15"/>
      <c r="F78" s="16" t="s">
        <v>139</v>
      </c>
      <c r="G78" s="17" t="s">
        <v>18</v>
      </c>
      <c r="H78" s="17"/>
      <c r="I78" s="14">
        <v>2</v>
      </c>
      <c r="J78" s="14">
        <f t="shared" si="13"/>
        <v>2</v>
      </c>
      <c r="K78" s="8"/>
      <c r="L78" s="8">
        <v>20020.13</v>
      </c>
      <c r="M78" s="37"/>
      <c r="N78" s="8">
        <f t="shared" si="14"/>
        <v>20020.13</v>
      </c>
      <c r="O78" s="8">
        <f t="shared" si="15"/>
        <v>20020.13</v>
      </c>
      <c r="P78" s="291" t="inlineStr">
        <is>
          <t>Добавлено: Металлический шкаф Практик М-18 — 2 шт. по поз. 24 спецификации 23/085-И-ТХ.СО (лист 3).</t>
        </is>
      </c>
      <c r="Q78" s="33" t="s">
        <v>164</v>
      </c>
      <c r="R78" s="33" t="inlineStr">
        <is>
          <t>23/085-И-ТХ: спецификация, поз. 59, физ. л. 26</t>
        </is>
      </c>
    </row>
    <row r="79" spans="1:18">
      <c r="A79" s="19">
        <v>65</v>
      </c>
      <c r="B79" s="14">
        <v>20</v>
      </c>
      <c r="C79" s="14"/>
      <c r="D79" s="15" t="s">
        <v>188</v>
      </c>
      <c r="E79" s="15"/>
      <c r="F79" s="16" t="s">
        <v>140</v>
      </c>
      <c r="G79" s="17" t="s">
        <v>18</v>
      </c>
      <c r="H79" s="17"/>
      <c r="I79" s="14">
        <v>2</v>
      </c>
      <c r="J79" s="14">
        <f t="shared" si="13"/>
        <v>2</v>
      </c>
      <c r="K79" s="8"/>
      <c r="L79" s="8">
        <v>20606.97</v>
      </c>
      <c r="M79" s="37"/>
      <c r="N79" s="8">
        <f t="shared" si="14"/>
        <v>20606.97</v>
      </c>
      <c r="O79" s="8">
        <f t="shared" si="15"/>
        <v>20606.97</v>
      </c>
      <c r="P79" s="291" t="inlineStr">
        <is>
          <t>Добавлено: Тумба Габариты: 900x540x820 мм — 2 шт. по поз. 25 спецификации 23/085-И-ТХ.СО (лист 3).</t>
        </is>
      </c>
      <c r="Q79" s="33" t="s">
        <v>164</v>
      </c>
      <c r="R79" s="33" t="inlineStr">
        <is>
          <t>23/085-И-ТХ: спецификация, поз. 25, физ. л. 23</t>
        </is>
      </c>
    </row>
    <row r="80" spans="1:18">
      <c r="A80" s="19">
        <v>66</v>
      </c>
      <c r="B80" s="14">
        <v>21</v>
      </c>
      <c r="C80" s="14"/>
      <c r="D80" s="15" t="inlineStr">
        <is>
          <t>31.02.10.110. п. 29</t>
        </is>
      </c>
      <c r="E80" s="15"/>
      <c r="F80" s="16" t="s">
        <v>141</v>
      </c>
      <c r="G80" s="17" t="s">
        <v>18</v>
      </c>
      <c r="H80" s="17"/>
      <c r="I80" s="14">
        <v>8</v>
      </c>
      <c r="J80" s="14">
        <f t="shared" si="13"/>
        <v>8</v>
      </c>
      <c r="K80" s="8"/>
      <c r="L80" s="8">
        <v>158773.78</v>
      </c>
      <c r="M80" s="37"/>
      <c r="N80" s="8">
        <f t="shared" si="14"/>
        <v>158773.78</v>
      </c>
      <c r="O80" s="8">
        <f t="shared" si="15"/>
        <v>158773.78</v>
      </c>
      <c r="P80" s="291" t="inlineStr">
        <is>
          <t>Добавлено: Стул обеденный — 8 шт. по поз. 29 спецификации 23/085-И-ТХ.СО (лист 3).</t>
        </is>
      </c>
      <c r="Q80" s="33" t="s">
        <v>164</v>
      </c>
      <c r="R80" s="33" t="inlineStr">
        <is>
          <t>23/085-И-ТХ: спецификация, поз. 30, физ. л. 24</t>
        </is>
      </c>
    </row>
    <row r="81" spans="1:18">
      <c r="A81" s="19">
        <v>67</v>
      </c>
      <c r="B81" s="14">
        <v>22</v>
      </c>
      <c r="C81" s="14"/>
      <c r="D81" s="15" t="s">
        <v>189</v>
      </c>
      <c r="E81" s="15"/>
      <c r="F81" s="16" t="s">
        <v>142</v>
      </c>
      <c r="G81" s="17" t="s">
        <v>18</v>
      </c>
      <c r="H81" s="17"/>
      <c r="I81" s="14">
        <v>2</v>
      </c>
      <c r="J81" s="14">
        <f t="shared" si="13"/>
        <v>2</v>
      </c>
      <c r="K81" s="8"/>
      <c r="L81" s="8">
        <v>40355.06</v>
      </c>
      <c r="M81" s="37"/>
      <c r="N81" s="8">
        <f t="shared" si="14"/>
        <v>40355.06</v>
      </c>
      <c r="O81" s="8">
        <f t="shared" si="15"/>
        <v>40355.06</v>
      </c>
      <c r="P81" s="291" t="inlineStr">
        <is>
          <t>Добавлено: Стол обеденный 2-х местный Габариты: 800x800x730 мм — 2 шт. по поз. 30 спецификации 23/085-И-ТХ.СО (лист 4).</t>
        </is>
      </c>
      <c r="Q81" s="33" t="s">
        <v>164</v>
      </c>
      <c r="R81" s="33" t="inlineStr">
        <is>
          <t>23/085-И-ТХ: спецификация, поз. 30, физ. л. 24</t>
        </is>
      </c>
    </row>
    <row r="82" spans="1:18">
      <c r="A82" s="19">
        <v>68</v>
      </c>
      <c r="B82" s="14">
        <v>23</v>
      </c>
      <c r="C82" s="14"/>
      <c r="D82" s="15" t="s">
        <v>190</v>
      </c>
      <c r="E82" s="15"/>
      <c r="F82" s="16" t="s">
        <v>143</v>
      </c>
      <c r="G82" s="17" t="s">
        <v>18</v>
      </c>
      <c r="H82" s="17"/>
      <c r="I82" s="14">
        <v>1</v>
      </c>
      <c r="J82" s="14">
        <f t="shared" si="13"/>
        <v>1</v>
      </c>
      <c r="K82" s="8"/>
      <c r="L82" s="8">
        <v>12856.91</v>
      </c>
      <c r="M82" s="37"/>
      <c r="N82" s="8">
        <f t="shared" si="14"/>
        <v>12856.91</v>
      </c>
      <c r="O82" s="8">
        <f t="shared" si="15"/>
        <v>12856.91</v>
      </c>
      <c r="P82" s="291" t="inlineStr">
        <is>
          <t>Добавлено: Стол обеденный 4-х местный Габариты: 1200x800x730 мм — 1 шт. по поз. 31 спецификации 23/085-И-ТХ.СО (лист 4).</t>
        </is>
      </c>
      <c r="Q82" s="33" t="s">
        <v>164</v>
      </c>
      <c r="R82" s="33" t="inlineStr">
        <is>
          <t>23/085-И-ТХ: спецификация, поз. 31, физ. л. 24</t>
        </is>
      </c>
    </row>
    <row r="83" spans="1:18">
      <c r="A83" s="19">
        <v>69</v>
      </c>
      <c r="B83" s="14">
        <v>24</v>
      </c>
      <c r="C83" s="14"/>
      <c r="D83" s="15" t="s">
        <v>191</v>
      </c>
      <c r="E83" s="15"/>
      <c r="F83" s="16" t="s">
        <v>144</v>
      </c>
      <c r="G83" s="17" t="s">
        <v>18</v>
      </c>
      <c r="H83" s="17"/>
      <c r="I83" s="14">
        <v>6</v>
      </c>
      <c r="J83" s="14">
        <f t="shared" si="13"/>
        <v>6</v>
      </c>
      <c r="K83" s="8"/>
      <c r="L83" s="8">
        <v>44469.64</v>
      </c>
      <c r="M83" s="37"/>
      <c r="N83" s="8">
        <f t="shared" si="14"/>
        <v>44469.64</v>
      </c>
      <c r="O83" s="8">
        <f t="shared" si="15"/>
        <v>44469.64</v>
      </c>
      <c r="P83" s="291" t="inlineStr">
        <is>
          <t>Добавлено: Стол ученический 2-местный (гр. 3,4,5,6) — 6 шт. по поз. 32 спецификации 23/085-И-ТХ.СО (лист 4).</t>
        </is>
      </c>
      <c r="Q83" s="33" t="s">
        <v>164</v>
      </c>
      <c r="R83" s="33" t="inlineStr">
        <is>
          <t>23/085-И-ТХ: спецификация, поз. 32, физ. л. 24</t>
        </is>
      </c>
    </row>
    <row r="84" spans="1:18">
      <c r="A84" s="19">
        <v>70</v>
      </c>
      <c r="B84" s="14">
        <v>25</v>
      </c>
      <c r="C84" s="14"/>
      <c r="D84" s="15" t="s">
        <v>192</v>
      </c>
      <c r="E84" s="15"/>
      <c r="F84" s="16" t="s">
        <v>193</v>
      </c>
      <c r="G84" s="17" t="s">
        <v>18</v>
      </c>
      <c r="H84" s="17"/>
      <c r="I84" s="14">
        <v>3</v>
      </c>
      <c r="J84" s="14">
        <f t="shared" si="13"/>
        <v>3</v>
      </c>
      <c r="K84" s="8"/>
      <c r="L84" s="8">
        <v>10614.13</v>
      </c>
      <c r="M84" s="37"/>
      <c r="N84" s="8">
        <f t="shared" si="14"/>
        <v>10614.13</v>
      </c>
      <c r="O84" s="8">
        <f t="shared" si="15"/>
        <v>10614.13</v>
      </c>
      <c r="P84" s="291" t="inlineStr">
        <is>
          <t>Добавлено: Стол ученический 1-местный (гр. 3,4,5,6) — 3 шт. по поз. 34 спецификации 23/085-И-ТХ.СО (лист 4).</t>
        </is>
      </c>
      <c r="Q84" s="33" t="s">
        <v>164</v>
      </c>
      <c r="R84" s="33" t="inlineStr">
        <is>
          <t>23/085-И-ТХ: спецификация, поз. 34, физ. л. 24</t>
        </is>
      </c>
    </row>
    <row r="85" spans="1:18">
      <c r="A85" s="19">
        <v>71</v>
      </c>
      <c r="B85" s="14">
        <v>26</v>
      </c>
      <c r="C85" s="14"/>
      <c r="D85" s="15" t="s">
        <v>194</v>
      </c>
      <c r="E85" s="15"/>
      <c r="F85" s="16" t="s">
        <v>145</v>
      </c>
      <c r="G85" s="17" t="s">
        <v>18</v>
      </c>
      <c r="H85" s="17"/>
      <c r="I85" s="14">
        <v>7</v>
      </c>
      <c r="J85" s="14">
        <f t="shared" si="13"/>
        <v>7</v>
      </c>
      <c r="K85" s="8"/>
      <c r="L85" s="8">
        <v>60817.87</v>
      </c>
      <c r="M85" s="37"/>
      <c r="N85" s="8">
        <f t="shared" si="14"/>
        <v>60817.87</v>
      </c>
      <c r="O85" s="8">
        <f t="shared" si="15"/>
        <v>60817.87</v>
      </c>
      <c r="P85" s="291" t="inlineStr">
        <is>
          <t>Добавлено: Доска Габариты: 380x380x380-460 мм — 7 шт. по поз. 35 спецификации 23/085-И-ТХ.СО (лист 4).</t>
        </is>
      </c>
      <c r="Q85" s="33" t="s">
        <v>164</v>
      </c>
      <c r="R85" s="33" t="inlineStr">
        <is>
          <t>23/085-И-ТХ: спецификация, поз. 35, физ. л. 24</t>
        </is>
      </c>
    </row>
    <row r="86" spans="1:18">
      <c r="A86" s="19">
        <v>72</v>
      </c>
      <c r="B86" s="14">
        <v>27</v>
      </c>
      <c r="C86" s="14"/>
      <c r="D86" s="15" t="s">
        <v>195</v>
      </c>
      <c r="E86" s="15"/>
      <c r="F86" s="16" t="s">
        <v>146</v>
      </c>
      <c r="G86" s="17" t="s">
        <v>18</v>
      </c>
      <c r="H86" s="17"/>
      <c r="I86" s="14">
        <v>1</v>
      </c>
      <c r="J86" s="14">
        <f>H86+I86</f>
        <v>1</v>
      </c>
      <c r="K86" s="8"/>
      <c r="L86" s="8">
        <v>5490.85</v>
      </c>
      <c r="M86" s="37"/>
      <c r="N86" s="8">
        <f t="shared" ref="N86" si="16">K86+L86+M86</f>
        <v>5490.85</v>
      </c>
      <c r="O86" s="8">
        <f t="shared" ref="O86" si="17">N86-K86</f>
        <v>5490.85</v>
      </c>
      <c r="P86" s="291" t="inlineStr">
        <is>
          <t>Добавлено: Экран на штативе с антибликовым покрытием — 1 шт. по поз. 36 спецификации 23/085-И-ТХ.СО (лист 4).</t>
        </is>
      </c>
      <c r="Q86" s="33" t="s">
        <v>164</v>
      </c>
      <c r="R86" s="33" t="inlineStr">
        <is>
          <t>23/085-И-ТХ: спецификация, поз. 36, физ. л. 24</t>
        </is>
      </c>
    </row>
    <row r="87" spans="1:18">
      <c r="A87" s="19">
        <v>73</v>
      </c>
      <c r="B87" s="14">
        <v>28</v>
      </c>
      <c r="C87" s="14"/>
      <c r="D87" s="15" t="s">
        <v>196</v>
      </c>
      <c r="E87" s="15"/>
      <c r="F87" s="16" t="s">
        <v>147</v>
      </c>
      <c r="G87" s="17" t="s">
        <v>18</v>
      </c>
      <c r="H87" s="17"/>
      <c r="I87" s="14">
        <v>1</v>
      </c>
      <c r="J87" s="14">
        <f t="shared" si="13"/>
        <v>1</v>
      </c>
      <c r="K87" s="8"/>
      <c r="L87" s="8">
        <v>13164.46</v>
      </c>
      <c r="M87" s="37"/>
      <c r="N87" s="8">
        <f t="shared" si="14"/>
        <v>13164.46</v>
      </c>
      <c r="O87" s="8">
        <f t="shared" si="15"/>
        <v>13164.46</v>
      </c>
      <c r="P87" s="291" t="inlineStr">
        <is>
          <t>Добавлен шкаф широкий закрытый — 1 шт. по поз. 38 спецификации 23/085-И-ТХ.СО (лист 4).</t>
        </is>
      </c>
      <c r="Q87" s="33" t="s">
        <v>164</v>
      </c>
      <c r="R87" s="33" t="inlineStr">
        <is>
          <t>23/085-И-ТХ: спецификация, поз. 38, физ. л. 24</t>
        </is>
      </c>
    </row>
    <row r="88" spans="1:18">
      <c r="A88" s="19">
        <v>74</v>
      </c>
      <c r="B88" s="14" t="inlineStr">
        <is>
          <t>39</t>
        </is>
      </c>
      <c r="C88" s="14"/>
      <c r="D88" s="15" t="inlineStr">
        <is>
          <t>КА П.37.1</t>
        </is>
      </c>
      <c r="E88" s="15"/>
      <c r="F88" s="16" t="inlineStr">
        <is>
          <t>Шкаф для документов широкий со стеклом Габариты: 850x450x2030 мм</t>
        </is>
      </c>
      <c r="G88" s="17" t="inlineStr">
        <is>
          <t>ШТ</t>
        </is>
      </c>
      <c r="H88" s="17"/>
      <c r="I88" s="14">
        <v>2</v>
      </c>
      <c r="J88" s="14">
        <f>H88+I88</f>
        <v>2</v>
      </c>
      <c r="K88" s="8"/>
      <c r="L88" s="8">
        <v>24446.79</v>
      </c>
      <c r="M88" s="37"/>
      <c r="N88" s="8">
        <f>K88+L88+M88</f>
        <v>24446.79</v>
      </c>
      <c r="O88" s="8">
        <f>N88-K88</f>
        <v>24446.79</v>
      </c>
      <c r="P88" s="291" t="inlineStr">
        <is>
          <t>Добавлены шкафы для документов широкие со стеклом «Директор» 850×450×2030 мм — 2 шт. по поз. 37 спецификации 23/085-И-ТХ.СО (лист 4); цена — по конъюнктурному анализу исходной сметы (КА П.37.1).</t>
        </is>
      </c>
      <c r="Q88" s="33" t="inlineStr">
        <is>
          <t>117/15-ТХ</t>
        </is>
      </c>
      <c r="R88" s="33" t="inlineStr">
        <is>
          <t>23/085-И-ТХ: спецификация, поз. 37, физ. л. 24</t>
        </is>
      </c>
    </row>
    <row r="89" spans="1:18">
      <c r="A89" s="19">
        <v>75</v>
      </c>
      <c r="B89" s="14">
        <v>29</v>
      </c>
      <c r="C89" s="14"/>
      <c r="D89" s="15" t="s">
        <v>197</v>
      </c>
      <c r="E89" s="15"/>
      <c r="F89" s="16" t="s">
        <v>198</v>
      </c>
      <c r="G89" s="17" t="s">
        <v>18</v>
      </c>
      <c r="H89" s="17"/>
      <c r="I89" s="14">
        <v>58</v>
      </c>
      <c r="J89" s="14">
        <f t="shared" si="13"/>
        <v>58</v>
      </c>
      <c r="K89" s="8"/>
      <c r="L89" s="8">
        <v>122152.22</v>
      </c>
      <c r="M89" s="37"/>
      <c r="N89" s="8">
        <f t="shared" si="14"/>
        <v>122152.22</v>
      </c>
      <c r="O89" s="8">
        <f t="shared" si="15"/>
        <v>122152.22</v>
      </c>
      <c r="P89" s="291" t="inlineStr">
        <is>
          <t>Добавлено 58 мягких стульев СО-1; вместе с 7 стульями, сохранёнными по смете 2018 г. (строка 40), — 65 шт. по поз. 39 спецификации 23/085-И-ТХ.СО (лист 4).</t>
        </is>
      </c>
      <c r="Q89" s="33" t="s">
        <v>164</v>
      </c>
      <c r="R89" s="33" t="inlineStr">
        <is>
          <t>23/085-И-ТХ: спецификация, поз. 39, физ. л. 24</t>
        </is>
      </c>
    </row>
    <row r="90" spans="1:18">
      <c r="A90" s="19">
        <v>76</v>
      </c>
      <c r="B90" s="14">
        <v>30</v>
      </c>
      <c r="C90" s="14"/>
      <c r="D90" s="15" t="s">
        <v>199</v>
      </c>
      <c r="E90" s="15"/>
      <c r="F90" s="16" t="s">
        <v>148</v>
      </c>
      <c r="G90" s="17" t="s">
        <v>18</v>
      </c>
      <c r="H90" s="17"/>
      <c r="I90" s="14">
        <v>6</v>
      </c>
      <c r="J90" s="14">
        <f t="shared" si="13"/>
        <v>6</v>
      </c>
      <c r="K90" s="8"/>
      <c r="L90" s="8">
        <v>41809.00</v>
      </c>
      <c r="M90" s="37"/>
      <c r="N90" s="8">
        <f t="shared" si="14"/>
        <v>41809.00</v>
      </c>
      <c r="O90" s="8">
        <f t="shared" si="15"/>
        <v>41809.00</v>
      </c>
      <c r="P90" s="291" t="inlineStr">
        <is>
          <t>Добавлено: Стол письменный "Директор" 1600 — 6 шт. по поз. 40 спецификации 23/085-И-ТХ.СО (лист 5).</t>
        </is>
      </c>
      <c r="Q90" s="33" t="s">
        <v>164</v>
      </c>
      <c r="R90" s="33" t="inlineStr">
        <is>
          <t>23/085-И-ТХ: спецификация, поз. 40, физ. л. 25</t>
        </is>
      </c>
    </row>
    <row r="91" spans="1:18">
      <c r="A91" s="19">
        <v>77</v>
      </c>
      <c r="B91" s="14">
        <v>31</v>
      </c>
      <c r="C91" s="14"/>
      <c r="D91" s="15" t="s">
        <v>200</v>
      </c>
      <c r="E91" s="15"/>
      <c r="F91" s="16" t="s">
        <v>149</v>
      </c>
      <c r="G91" s="17" t="s">
        <v>18</v>
      </c>
      <c r="H91" s="17"/>
      <c r="I91" s="14">
        <v>1</v>
      </c>
      <c r="J91" s="14">
        <f t="shared" si="13"/>
        <v>1</v>
      </c>
      <c r="K91" s="8"/>
      <c r="L91" s="8">
        <v>4092.86</v>
      </c>
      <c r="M91" s="37"/>
      <c r="N91" s="8">
        <f t="shared" si="14"/>
        <v>4092.86</v>
      </c>
      <c r="O91" s="8">
        <f t="shared" si="15"/>
        <v>4092.86</v>
      </c>
      <c r="P91" s="291" t="inlineStr">
        <is>
          <t>Добавлено: Стол угловой "Директор" — 1 шт. по поз. 41 спецификации 23/085-И-ТХ.СО (лист 5).</t>
        </is>
      </c>
      <c r="Q91" s="33" t="s">
        <v>164</v>
      </c>
      <c r="R91" s="33" t="inlineStr">
        <is>
          <t>23/085-И-ТХ: спецификация, поз. 41, физ. л. 25</t>
        </is>
      </c>
    </row>
    <row r="92" spans="1:18">
      <c r="A92" s="19">
        <v>78</v>
      </c>
      <c r="B92" s="14">
        <v>32</v>
      </c>
      <c r="C92" s="14"/>
      <c r="D92" s="15" t="s">
        <v>201</v>
      </c>
      <c r="E92" s="15"/>
      <c r="F92" s="16" t="s">
        <v>150</v>
      </c>
      <c r="G92" s="17" t="s">
        <v>18</v>
      </c>
      <c r="H92" s="17"/>
      <c r="I92" s="14">
        <v>1</v>
      </c>
      <c r="J92" s="14">
        <f t="shared" si="13"/>
        <v>1</v>
      </c>
      <c r="K92" s="8"/>
      <c r="L92" s="8">
        <v>3538.90</v>
      </c>
      <c r="M92" s="37"/>
      <c r="N92" s="8">
        <f t="shared" si="14"/>
        <v>3538.90</v>
      </c>
      <c r="O92" s="8">
        <f t="shared" si="15"/>
        <v>3538.90</v>
      </c>
      <c r="P92" s="291" t="inlineStr">
        <is>
          <t>Добавлено: Стол приставной "Директор" — 1 шт. по поз. 42 спецификации 23/085-И-ТХ.СО (лист 5).</t>
        </is>
      </c>
      <c r="Q92" s="33" t="s">
        <v>164</v>
      </c>
      <c r="R92" s="33" t="inlineStr">
        <is>
          <t>23/085-И-ТХ: спецификация, поз. 42, физ. л. 25</t>
        </is>
      </c>
    </row>
    <row r="93" spans="1:18">
      <c r="A93" s="19">
        <v>79</v>
      </c>
      <c r="B93" s="14">
        <v>33</v>
      </c>
      <c r="C93" s="14"/>
      <c r="D93" s="15" t="s">
        <v>202</v>
      </c>
      <c r="E93" s="15"/>
      <c r="F93" s="16" t="s">
        <v>203</v>
      </c>
      <c r="G93" s="17" t="s">
        <v>18</v>
      </c>
      <c r="H93" s="17"/>
      <c r="I93" s="14">
        <v>1</v>
      </c>
      <c r="J93" s="14">
        <f t="shared" si="13"/>
        <v>1</v>
      </c>
      <c r="K93" s="8"/>
      <c r="L93" s="8">
        <v>4417.38</v>
      </c>
      <c r="M93" s="37"/>
      <c r="N93" s="8">
        <f t="shared" si="14"/>
        <v>4417.38</v>
      </c>
      <c r="O93" s="8">
        <f t="shared" si="15"/>
        <v>4417.38</v>
      </c>
      <c r="P93" s="291" t="inlineStr">
        <is>
          <t>Добавлено: Взломостойкий сейф II класса — 1 шт. по поз. 43 спецификации 23/085-И-ТХ.СО (лист 5).</t>
        </is>
      </c>
      <c r="Q93" s="33" t="s">
        <v>164</v>
      </c>
      <c r="R93" s="33" t="inlineStr">
        <is>
          <t>23/085-И-ТХ: спецификация, поз. 43, физ. л. 25</t>
        </is>
      </c>
    </row>
    <row r="94" spans="1:18">
      <c r="A94" s="19">
        <v>80</v>
      </c>
      <c r="B94" s="14">
        <v>34</v>
      </c>
      <c r="C94" s="14"/>
      <c r="D94" s="15" t="s">
        <v>204</v>
      </c>
      <c r="E94" s="15"/>
      <c r="F94" s="16" t="s">
        <v>151</v>
      </c>
      <c r="G94" s="17" t="s">
        <v>18</v>
      </c>
      <c r="H94" s="17"/>
      <c r="I94" s="14">
        <v>2</v>
      </c>
      <c r="J94" s="14">
        <f t="shared" si="13"/>
        <v>2</v>
      </c>
      <c r="K94" s="8"/>
      <c r="L94" s="8">
        <v>62306.19</v>
      </c>
      <c r="M94" s="37"/>
      <c r="N94" s="8">
        <f t="shared" si="14"/>
        <v>62306.19</v>
      </c>
      <c r="O94" s="8">
        <f t="shared" si="15"/>
        <v>62306.19</v>
      </c>
      <c r="P94" s="291" t="inlineStr">
        <is>
          <t>Добавлено: Диван 2-местный на круглой трубе Габариты: 1160x750x700 мм — 2 шт. по поз. 44 спецификации 23/085-И-ТХ.СО (лист 5).</t>
        </is>
      </c>
      <c r="Q94" s="33" t="s">
        <v>164</v>
      </c>
      <c r="R94" s="33" t="inlineStr">
        <is>
          <t>23/085-И-ТХ: спецификация, поз. 44, физ. л. 25</t>
        </is>
      </c>
    </row>
    <row r="95" spans="1:18">
      <c r="A95" s="19">
        <v>81</v>
      </c>
      <c r="B95" s="14">
        <v>35</v>
      </c>
      <c r="C95" s="14"/>
      <c r="D95" s="15" t="s">
        <v>205</v>
      </c>
      <c r="E95" s="15"/>
      <c r="F95" s="16" t="s">
        <v>206</v>
      </c>
      <c r="G95" s="17" t="s">
        <v>18</v>
      </c>
      <c r="H95" s="17"/>
      <c r="I95" s="14">
        <v>1</v>
      </c>
      <c r="J95" s="14">
        <f t="shared" si="13"/>
        <v>1</v>
      </c>
      <c r="K95" s="8"/>
      <c r="L95" s="8">
        <v>768.93</v>
      </c>
      <c r="M95" s="37"/>
      <c r="N95" s="8">
        <f t="shared" si="14"/>
        <v>768.93</v>
      </c>
      <c r="O95" s="8">
        <f t="shared" si="15"/>
        <v>768.93</v>
      </c>
      <c r="P95" s="291" t="inlineStr">
        <is>
          <t>Добавлено: Стойка прямая — 1 шт. по поз. 46 спецификации 23/085-И-ТХ.СО (лист 5).</t>
        </is>
      </c>
      <c r="Q95" s="33" t="s">
        <v>164</v>
      </c>
      <c r="R95" s="33" t="inlineStr">
        <is>
          <t>23/085-И-ТХ: спецификация, поз. 46, физ. л. 25</t>
        </is>
      </c>
    </row>
    <row r="96" spans="1:18">
      <c r="A96" s="19">
        <v>82</v>
      </c>
      <c r="B96" s="14">
        <v>36</v>
      </c>
      <c r="C96" s="14"/>
      <c r="D96" s="15" t="s">
        <v>207</v>
      </c>
      <c r="E96" s="15"/>
      <c r="F96" s="16" t="s">
        <v>208</v>
      </c>
      <c r="G96" s="17" t="s">
        <v>18</v>
      </c>
      <c r="H96" s="17"/>
      <c r="I96" s="14">
        <v>1</v>
      </c>
      <c r="J96" s="14">
        <f>H96+I96</f>
        <v>1</v>
      </c>
      <c r="K96" s="8"/>
      <c r="L96" s="8">
        <v>25535.27</v>
      </c>
      <c r="M96" s="37"/>
      <c r="N96" s="8">
        <f t="shared" ref="N96" si="18">K96+L96+M96</f>
        <v>25535.27</v>
      </c>
      <c r="O96" s="8">
        <f t="shared" ref="O96" si="19">N96-K96</f>
        <v>25535.27</v>
      </c>
      <c r="P96" s="291" t="inlineStr">
        <is>
          <t>Добавлено: Диван 2-местный (круглая труба) — 1 шт. по поз. 47 спецификации 23/085-И-ТХ.СО (лист 5).</t>
        </is>
      </c>
      <c r="Q96" s="33" t="s">
        <v>164</v>
      </c>
      <c r="R96" s="33" t="inlineStr">
        <is>
          <t>23/085-И-ТХ: спецификация, поз. 47, физ. л. 25</t>
        </is>
      </c>
    </row>
    <row r="97" spans="1:18">
      <c r="A97" s="19">
        <v>83</v>
      </c>
      <c r="B97" s="14">
        <v>37</v>
      </c>
      <c r="C97" s="14"/>
      <c r="D97" s="15" t="s">
        <v>209</v>
      </c>
      <c r="E97" s="15"/>
      <c r="F97" s="16" t="s">
        <v>210</v>
      </c>
      <c r="G97" s="17" t="s">
        <v>18</v>
      </c>
      <c r="H97" s="17"/>
      <c r="I97" s="14">
        <v>25</v>
      </c>
      <c r="J97" s="14">
        <f t="shared" si="13"/>
        <v>25</v>
      </c>
      <c r="K97" s="8"/>
      <c r="L97" s="8">
        <v>150864.92</v>
      </c>
      <c r="M97" s="37"/>
      <c r="N97" s="8">
        <f t="shared" si="14"/>
        <v>150864.92</v>
      </c>
      <c r="O97" s="8">
        <f t="shared" si="15"/>
        <v>150864.92</v>
      </c>
      <c r="P97" s="291" t="inlineStr">
        <is>
          <t>Добавлено: Стол прямой — 25 шт. по поз. 49 спецификации 23/085-И-ТХ.СО (лист 6).</t>
        </is>
      </c>
      <c r="Q97" s="33" t="s">
        <v>164</v>
      </c>
      <c r="R97" s="33" t="inlineStr">
        <is>
          <t>23/085-И-ТХ: спецификация, поз. 49, физ. л. 26</t>
        </is>
      </c>
    </row>
    <row r="98" spans="1:18">
      <c r="A98" s="19">
        <v>84</v>
      </c>
      <c r="B98" s="14">
        <v>38</v>
      </c>
      <c r="C98" s="14"/>
      <c r="D98" s="15" t="s">
        <v>211</v>
      </c>
      <c r="E98" s="15"/>
      <c r="F98" s="16" t="s">
        <v>152</v>
      </c>
      <c r="G98" s="17" t="s">
        <v>18</v>
      </c>
      <c r="H98" s="17"/>
      <c r="I98" s="14">
        <v>10</v>
      </c>
      <c r="J98" s="14">
        <f t="shared" si="13"/>
        <v>10</v>
      </c>
      <c r="K98" s="8"/>
      <c r="L98" s="8">
        <v>12422.15</v>
      </c>
      <c r="M98" s="37"/>
      <c r="N98" s="8">
        <f t="shared" si="14"/>
        <v>12422.15</v>
      </c>
      <c r="O98" s="8">
        <f t="shared" si="15"/>
        <v>12422.15</v>
      </c>
      <c r="P98" s="291" t="inlineStr">
        <is>
          <t>Добавлено: Подвесная система картин Габариты (ДхШхВ): 2000x9x25 мм — 10 шт. по поз. 51 спецификации 23/085-И-ТХ.СО (лист 6).</t>
        </is>
      </c>
      <c r="Q98" s="33" t="s">
        <v>164</v>
      </c>
      <c r="R98" s="33" t="inlineStr">
        <is>
          <t>23/085-И-ТХ: спецификация, поз. 51, физ. л. 26</t>
        </is>
      </c>
    </row>
    <row r="99" spans="1:18">
      <c r="A99" s="19">
        <v>85</v>
      </c>
      <c r="B99" s="14">
        <v>39</v>
      </c>
      <c r="C99" s="14"/>
      <c r="D99" s="15" t="s">
        <v>212</v>
      </c>
      <c r="E99" s="15"/>
      <c r="F99" s="16" t="s">
        <v>153</v>
      </c>
      <c r="G99" s="17" t="s">
        <v>18</v>
      </c>
      <c r="H99" s="17"/>
      <c r="I99" s="14">
        <v>4</v>
      </c>
      <c r="J99" s="14">
        <f t="shared" si="13"/>
        <v>4</v>
      </c>
      <c r="K99" s="8"/>
      <c r="L99" s="8">
        <v>204661.16</v>
      </c>
      <c r="M99" s="37"/>
      <c r="N99" s="8">
        <f t="shared" si="14"/>
        <v>204661.16</v>
      </c>
      <c r="O99" s="8">
        <f t="shared" si="15"/>
        <v>204661.16</v>
      </c>
      <c r="P99" s="291" t="inlineStr">
        <is>
          <t>Добавлено: Стеллаж для сушки и хранения листов и планшетов Габариты: 900x600x1700 мм — 4 шт. по поз. 52 спецификации 23/085-И-ТХ.СО (лист 6).</t>
        </is>
      </c>
      <c r="Q99" s="33" t="s">
        <v>164</v>
      </c>
      <c r="R99" s="33" t="inlineStr">
        <is>
          <t>23/085-И-ТХ: спецификация, поз. 52, физ. л. 26</t>
        </is>
      </c>
    </row>
    <row r="100" spans="1:18">
      <c r="A100" s="19">
        <v>86</v>
      </c>
      <c r="B100" s="14">
        <v>40</v>
      </c>
      <c r="C100" s="14"/>
      <c r="D100" s="15" t="s">
        <v>213</v>
      </c>
      <c r="E100" s="15"/>
      <c r="F100" s="16" t="s">
        <v>154</v>
      </c>
      <c r="G100" s="17" t="s">
        <v>18</v>
      </c>
      <c r="H100" s="17"/>
      <c r="I100" s="14">
        <v>3</v>
      </c>
      <c r="J100" s="14">
        <f t="shared" si="13"/>
        <v>3</v>
      </c>
      <c r="K100" s="8"/>
      <c r="L100" s="8">
        <v>50559.32</v>
      </c>
      <c r="M100" s="37"/>
      <c r="N100" s="8">
        <f t="shared" si="14"/>
        <v>50559.32</v>
      </c>
      <c r="O100" s="8">
        <f t="shared" si="15"/>
        <v>50559.32</v>
      </c>
      <c r="P100" s="291" t="inlineStr">
        <is>
          <t>Добавлено: Стеллаж 25 секций Габариты (ДхШхВ): 1680x300x1680 мм — 3 шт. по поз. 53 спецификации 23/085-И-ТХ.СО (лист 6).</t>
        </is>
      </c>
      <c r="Q100" s="33" t="s">
        <v>164</v>
      </c>
      <c r="R100" s="33" t="inlineStr">
        <is>
          <t>23/085-И-ТХ: спецификация, поз. 53, физ. л. 26</t>
        </is>
      </c>
    </row>
    <row r="101" spans="1:18">
      <c r="A101" s="19">
        <v>87</v>
      </c>
      <c r="B101" s="14">
        <v>41</v>
      </c>
      <c r="C101" s="14"/>
      <c r="D101" s="15" t="inlineStr">
        <is>
          <t>31.01.12.140. п.54</t>
        </is>
      </c>
      <c r="E101" s="15"/>
      <c r="F101" s="16" t="s">
        <v>155</v>
      </c>
      <c r="G101" s="17" t="s">
        <v>18</v>
      </c>
      <c r="H101" s="17"/>
      <c r="I101" s="14">
        <v>20</v>
      </c>
      <c r="J101" s="14">
        <f t="shared" si="13"/>
        <v>20</v>
      </c>
      <c r="K101" s="8"/>
      <c r="L101" s="8">
        <v>52346.75</v>
      </c>
      <c r="M101" s="37"/>
      <c r="N101" s="8">
        <f t="shared" si="14"/>
        <v>52346.75</v>
      </c>
      <c r="O101" s="8">
        <f t="shared" si="15"/>
        <v>52346.75</v>
      </c>
      <c r="P101" s="291" t="inlineStr">
        <is>
          <t>Добавлено: Стеллаж 1000×500×2000 мм — 20 шт. по поз. 54 спецификации 23/085-И-ТХ.СО (лист 6).</t>
        </is>
      </c>
      <c r="Q101" s="33" t="s">
        <v>164</v>
      </c>
      <c r="R101" s="33" t="inlineStr">
        <is>
          <t>23/085-И-ТХ: спецификация, поз. 24, физ. л. 23</t>
        </is>
      </c>
    </row>
    <row r="102" spans="1:18">
      <c r="A102" s="19">
        <v>88</v>
      </c>
      <c r="B102" s="14">
        <v>42</v>
      </c>
      <c r="C102" s="14"/>
      <c r="D102" s="15" t="inlineStr">
        <is>
          <t>32.99.53.130. п.55</t>
        </is>
      </c>
      <c r="E102" s="15"/>
      <c r="F102" s="16" t="s">
        <v>156</v>
      </c>
      <c r="G102" s="17" t="s">
        <v>18</v>
      </c>
      <c r="H102" s="17"/>
      <c r="I102" s="14">
        <v>8</v>
      </c>
      <c r="J102" s="14">
        <f t="shared" si="13"/>
        <v>8</v>
      </c>
      <c r="K102" s="8"/>
      <c r="L102" s="8">
        <v>2057.36</v>
      </c>
      <c r="M102" s="37"/>
      <c r="N102" s="8">
        <f t="shared" si="14"/>
        <v>2057.36</v>
      </c>
      <c r="O102" s="8">
        <f t="shared" si="15"/>
        <v>2057.36</v>
      </c>
      <c r="P102" s="291" t="inlineStr">
        <is>
          <t>Добавлено: Мольберт «Хлопушка» VES-01 — 8 шт. по поз. 55 спецификации 23/085-И-ТХ.СО (лист 6).</t>
        </is>
      </c>
      <c r="Q102" s="33" t="s">
        <v>164</v>
      </c>
      <c r="R102" s="33" t="inlineStr">
        <is>
          <t>23/085-И-ТХ: спецификация, поз. 54, физ. л. 26</t>
        </is>
      </c>
    </row>
    <row r="103" spans="1:18">
      <c r="A103" s="19">
        <v>89</v>
      </c>
      <c r="B103" s="14">
        <v>43</v>
      </c>
      <c r="C103" s="14"/>
      <c r="D103" s="15" t="inlineStr">
        <is>
          <t>31.01.12.150. п.56</t>
        </is>
      </c>
      <c r="E103" s="15"/>
      <c r="F103" s="16" t="s">
        <v>157</v>
      </c>
      <c r="G103" s="17" t="s">
        <v>18</v>
      </c>
      <c r="H103" s="17"/>
      <c r="I103" s="14">
        <v>3</v>
      </c>
      <c r="J103" s="14">
        <f t="shared" si="13"/>
        <v>3</v>
      </c>
      <c r="K103" s="8"/>
      <c r="L103" s="8">
        <v>46469.17</v>
      </c>
      <c r="M103" s="37"/>
      <c r="N103" s="8">
        <f t="shared" si="14"/>
        <v>46469.17</v>
      </c>
      <c r="O103" s="8">
        <f t="shared" si="15"/>
        <v>46469.17</v>
      </c>
      <c r="P103" s="291" t="inlineStr">
        <is>
          <t>Добавлено: Стол-тумба для художественной мастерской — 3 шт. по поз. 56 спецификации 23/085-И-ТХ.СО (лист 6).</t>
        </is>
      </c>
      <c r="Q103" s="33" t="s">
        <v>164</v>
      </c>
      <c r="R103" s="33" t="inlineStr">
        <is>
          <t>23/085-И-ТХ: спецификация, поз. 55, физ. л. 26</t>
        </is>
      </c>
    </row>
    <row r="104" spans="1:18">
      <c r="A104" s="19">
        <v>90</v>
      </c>
      <c r="B104" s="14">
        <v>44</v>
      </c>
      <c r="C104" s="14"/>
      <c r="D104" s="15" t="inlineStr">
        <is>
          <t>31.01.11.150. п.57</t>
        </is>
      </c>
      <c r="E104" s="15"/>
      <c r="F104" s="16" t="s">
        <v>158</v>
      </c>
      <c r="G104" s="17" t="s">
        <v>18</v>
      </c>
      <c r="H104" s="17"/>
      <c r="I104" s="14">
        <v>10</v>
      </c>
      <c r="J104" s="14">
        <f t="shared" si="13"/>
        <v>10</v>
      </c>
      <c r="K104" s="8"/>
      <c r="L104" s="8">
        <v>17472.44</v>
      </c>
      <c r="M104" s="37"/>
      <c r="N104" s="8">
        <f t="shared" si="14"/>
        <v>17472.44</v>
      </c>
      <c r="O104" s="8">
        <f t="shared" si="15"/>
        <v>17472.44</v>
      </c>
      <c r="P104" s="291" t="inlineStr">
        <is>
          <t>Добавлено: Стул складной деревянный — 10 шт. по поз. 57 спецификации 23/085-И-ТХ.СО (лист 6).</t>
        </is>
      </c>
      <c r="Q104" s="33" t="s">
        <v>164</v>
      </c>
      <c r="R104" s="33" t="inlineStr">
        <is>
          <t>23/085-И-ТХ: спецификация, поз. 56, физ. л. 26</t>
        </is>
      </c>
    </row>
    <row r="105" spans="1:18">
      <c r="A105" s="19">
        <v>91</v>
      </c>
      <c r="B105" s="14">
        <v>45</v>
      </c>
      <c r="C105" s="14"/>
      <c r="D105" s="15" t="inlineStr">
        <is>
          <t>31.01.11.129. п.60</t>
        </is>
      </c>
      <c r="E105" s="15"/>
      <c r="F105" s="16" t="s">
        <v>159</v>
      </c>
      <c r="G105" s="17" t="s">
        <v>18</v>
      </c>
      <c r="H105" s="17"/>
      <c r="I105" s="14">
        <v>7</v>
      </c>
      <c r="J105" s="14">
        <f t="shared" si="13"/>
        <v>7</v>
      </c>
      <c r="K105" s="8"/>
      <c r="L105" s="8">
        <v>70070.43</v>
      </c>
      <c r="M105" s="37"/>
      <c r="N105" s="8">
        <f t="shared" si="14"/>
        <v>70070.43</v>
      </c>
      <c r="O105" s="8">
        <f t="shared" si="15"/>
        <v>70070.43</v>
      </c>
      <c r="P105" s="291" t="inlineStr">
        <is>
          <t>Добавлено: Стеллаж металлический MS Standart — 7 шт. по поз. 60 спецификации 23/085-И-ТХ.СО (лист 6).</t>
        </is>
      </c>
      <c r="Q105" s="33" t="s">
        <v>164</v>
      </c>
      <c r="R105" s="33" t="inlineStr">
        <is>
          <t>23/085-И-ТХ: спецификация, поз. 59, физ. л. 26</t>
        </is>
      </c>
    </row>
    <row r="106" spans="1:18">
      <c r="A106" s="19">
        <f>A105+1</f>
        <v>92</v>
      </c>
      <c r="B106" s="14" t="inlineStr">
        <is>
          <t>64</t>
        </is>
      </c>
      <c r="C106" s="14"/>
      <c r="D106" s="287" t="s">
        <v>120</v>
      </c>
      <c r="E106" s="282"/>
      <c r="F106" s="287" t="inlineStr">
        <is>
          <t>Сборка и установка мебели и принадлежностей 1%</t>
        </is>
      </c>
      <c r="G106" s="17"/>
      <c r="H106" s="17"/>
      <c r="I106" s="281">
        <v>0</v>
      </c>
      <c r="J106" s="14">
        <f t="shared" si="13"/>
        <v>0</v>
      </c>
      <c r="K106" s="8"/>
      <c r="L106" s="8">
        <v>0.00</v>
      </c>
      <c r="M106" s="37"/>
      <c r="N106" s="8">
        <f t="shared" ref="N106" si="20">K106+L106+M106</f>
        <v>0.00</v>
      </c>
      <c r="O106" s="8">
        <f t="shared" ref="O106" si="21">N106-K106</f>
        <v>0.00</v>
      </c>
      <c r="P106" s="291" t="inlineStr">
        <is>
          <t>Сборка и установка мебели отдельной позицией (1 %) не учитывается: распаковка, расстановка и сборка мебели учтены в ценах мебели поправкой к ТСН-2001, гл. 4, общие положения, п. 1.13.</t>
        </is>
      </c>
      <c r="Q106" s="33" t="s">
        <v>164</v>
      </c>
      <c r="R106" s="33" t="inlineStr">
        <is>
          <t>23/085-И-ТХ: спецификация, физ. л. 21–27 (листы 1–7)</t>
        </is>
      </c>
    </row>
    <row r="107" spans="1:18" ht="18.75" customHeight="1">
      <c r="A107" s="19"/>
      <c r="B107" s="51" t="s">
        <v>121</v>
      </c>
      <c r="C107" s="52"/>
      <c r="D107" s="52"/>
      <c r="E107" s="52"/>
      <c r="F107" s="48"/>
      <c r="G107" s="48"/>
      <c r="H107" s="48"/>
      <c r="I107" s="48"/>
      <c r="J107" s="14"/>
      <c r="K107" s="8"/>
      <c r="L107" s="8"/>
      <c r="M107" s="37"/>
      <c r="N107" s="8"/>
      <c r="O107" s="8"/>
      <c r="P107" s="32" t="s">
        <v>22</v>
      </c>
      <c r="Q107" s="33" t="s">
        <v>164</v>
      </c>
      <c r="R107" s="33" t="s">
        <v>165</v>
      </c>
    </row>
    <row r="108" spans="1:18" ht="102" customHeight="1">
      <c r="A108" s="19">
        <v>93</v>
      </c>
      <c r="B108" s="14">
        <v>47</v>
      </c>
      <c r="C108" s="14"/>
      <c r="D108" s="15" t="s">
        <v>214</v>
      </c>
      <c r="E108" s="15"/>
      <c r="F108" s="16" t="s">
        <v>160</v>
      </c>
      <c r="G108" s="17" t="s">
        <v>18</v>
      </c>
      <c r="H108" s="17"/>
      <c r="I108" s="14">
        <v>42</v>
      </c>
      <c r="J108" s="14">
        <f t="shared" si="13"/>
        <v>42</v>
      </c>
      <c r="K108" s="8"/>
      <c r="L108" s="8">
        <v>2758371.47</v>
      </c>
      <c r="M108" s="37"/>
      <c r="N108" s="8">
        <f t="shared" si="14"/>
        <v>2758371.47</v>
      </c>
      <c r="O108" s="8">
        <f t="shared" si="15"/>
        <v>2758371.47</v>
      </c>
      <c r="P108" s="291" t="inlineStr">
        <is>
          <t>Количество 42 моноблоков точно совпадает с позицией 3 спецификации ТХ.</t>
        </is>
      </c>
      <c r="Q108" s="33" t="s">
        <v>164</v>
      </c>
      <c r="R108" s="33" t="inlineStr">
        <is>
          <t>23/085-И-ТХ: спецификация, поз. 3, физ. л. 21</t>
        </is>
      </c>
    </row>
    <row r="109" spans="1:18">
      <c r="A109" s="19">
        <v>94</v>
      </c>
      <c r="B109" s="14">
        <v>48</v>
      </c>
      <c r="C109" s="14"/>
      <c r="D109" s="15" t="inlineStr">
        <is>
          <t>4.11-7-1</t>
        </is>
      </c>
      <c r="E109" s="15"/>
      <c r="F109" s="16" t="inlineStr">
        <is>
          <t>Установка аппарата настольного массой до 0,015 т</t>
        </is>
      </c>
      <c r="G109" s="17" t="s">
        <v>24</v>
      </c>
      <c r="H109" s="17"/>
      <c r="I109" s="14">
        <v>3</v>
      </c>
      <c r="J109" s="14">
        <f t="shared" si="13"/>
        <v>3</v>
      </c>
      <c r="K109" s="8"/>
      <c r="L109" s="8">
        <v>5588.24</v>
      </c>
      <c r="M109" s="37"/>
      <c r="N109" s="8">
        <f t="shared" si="14"/>
        <v>5588.24</v>
      </c>
      <c r="O109" s="8">
        <f t="shared" si="15"/>
        <v>5588.24</v>
      </c>
      <c r="P109" s="291" t="inlineStr">
        <is>
          <t>Добавлен монтаж 3 настольных МФУ массой 5,4 кг по норме установки настольного аппарата массой до 0,015 т — поз. 7 спецификации 23/085-И-ТХ.СО (лист 1). НР/СП без понижения: ТСН-2001.12 п. 3.4.6 абз. 4, ТСН-2001.8-0 п. 9; объект не эксплуатируется (ПОС 23-085-И-13, стр. 8).</t>
        </is>
      </c>
      <c r="Q109" s="33" t="s">
        <v>164</v>
      </c>
      <c r="R109" s="33" t="inlineStr">
        <is>
          <t>23/085-И-ТХ: спецификация, физ. л. 21–27 (листы 1–7)</t>
        </is>
      </c>
    </row>
    <row r="110" spans="1:18" ht="89.25" customHeight="1">
      <c r="A110" s="19">
        <v>95</v>
      </c>
      <c r="B110" s="14">
        <v>49</v>
      </c>
      <c r="C110" s="14"/>
      <c r="D110" s="15" t="s">
        <v>215</v>
      </c>
      <c r="E110" s="15"/>
      <c r="F110" s="16" t="s">
        <v>161</v>
      </c>
      <c r="G110" s="17" t="s">
        <v>18</v>
      </c>
      <c r="H110" s="17"/>
      <c r="I110" s="14">
        <v>3</v>
      </c>
      <c r="J110" s="14">
        <f t="shared" si="13"/>
        <v>3</v>
      </c>
      <c r="K110" s="8"/>
      <c r="L110" s="8">
        <v>111690.55</v>
      </c>
      <c r="M110" s="37"/>
      <c r="N110" s="8">
        <f t="shared" si="14"/>
        <v>111690.55</v>
      </c>
      <c r="O110" s="8">
        <f t="shared" si="15"/>
        <v>111690.55</v>
      </c>
      <c r="P110" s="291" t="inlineStr">
        <is>
          <t>Количество 3 МФУ точно совпадает с позицией 7 спецификации ТХ.</t>
        </is>
      </c>
      <c r="Q110" s="33" t="s">
        <v>164</v>
      </c>
      <c r="R110" s="33" t="inlineStr">
        <is>
          <t>23/085-И-ТХ: спецификация, поз. 7, физ. л. 21</t>
        </is>
      </c>
    </row>
    <row r="111" spans="1:18">
      <c r="A111" s="19">
        <v>96</v>
      </c>
      <c r="B111" s="14">
        <v>50</v>
      </c>
      <c r="C111" s="14"/>
      <c r="D111" s="15" t="s">
        <v>38</v>
      </c>
      <c r="E111" s="15"/>
      <c r="F111" s="16" t="s">
        <v>117</v>
      </c>
      <c r="G111" s="17" t="s">
        <v>24</v>
      </c>
      <c r="H111" s="17"/>
      <c r="I111" s="14">
        <v>2</v>
      </c>
      <c r="J111" s="14">
        <f t="shared" si="13"/>
        <v>2</v>
      </c>
      <c r="K111" s="8"/>
      <c r="L111" s="8">
        <v>33098.08</v>
      </c>
      <c r="M111" s="37"/>
      <c r="N111" s="8">
        <f t="shared" si="14"/>
        <v>33098.08</v>
      </c>
      <c r="O111" s="8">
        <f t="shared" si="15"/>
        <v>33098.08</v>
      </c>
      <c r="P111" s="291" t="inlineStr">
        <is>
          <t>Монтаж 2 напольных аппаратов арифметически соответствует двум холодильникам позиции 28. НР/СП без понижения: ТСН-2001.12 п. 3.4.6 абз. 4, ТСН-2001.8-0 п. 9; объект не эксплуатируется (ПОС 23-085-И-13, стр. 8).</t>
        </is>
      </c>
      <c r="Q111" s="33" t="s">
        <v>164</v>
      </c>
      <c r="R111" s="33" t="inlineStr">
        <is>
          <t>23/085-И-ТХ: спецификация, физ. л. 21–27 (листы 1–7)</t>
        </is>
      </c>
    </row>
    <row r="112" spans="1:18" ht="102" customHeight="1">
      <c r="A112" s="19">
        <v>97</v>
      </c>
      <c r="B112" s="14">
        <v>51</v>
      </c>
      <c r="C112" s="14"/>
      <c r="D112" s="15" t="s">
        <v>216</v>
      </c>
      <c r="E112" s="15"/>
      <c r="F112" s="16" t="s">
        <v>217</v>
      </c>
      <c r="G112" s="17" t="s">
        <v>18</v>
      </c>
      <c r="H112" s="17"/>
      <c r="I112" s="14">
        <v>2</v>
      </c>
      <c r="J112" s="14">
        <f t="shared" si="13"/>
        <v>2</v>
      </c>
      <c r="K112" s="8"/>
      <c r="L112" s="8">
        <v>49718.76</v>
      </c>
      <c r="M112" s="37"/>
      <c r="N112" s="8">
        <f t="shared" si="14"/>
        <v>49718.76</v>
      </c>
      <c r="O112" s="8">
        <f t="shared" si="15"/>
        <v>49718.76</v>
      </c>
      <c r="P112" s="291" t="inlineStr">
        <is>
          <t>Количество 2 холодильников точно совпадает с позицией 28 спецификации ТХ.</t>
        </is>
      </c>
      <c r="Q112" s="33" t="s">
        <v>164</v>
      </c>
      <c r="R112" s="33" t="inlineStr">
        <is>
          <t>23/085-И-ТХ: спецификация, поз. 28, физ. л. 23</t>
        </is>
      </c>
    </row>
    <row r="113" spans="1:18">
      <c r="A113" s="19">
        <v>98</v>
      </c>
      <c r="B113" s="14">
        <v>52</v>
      </c>
      <c r="C113" s="14"/>
      <c r="D113" s="15" t="s">
        <v>38</v>
      </c>
      <c r="E113" s="15"/>
      <c r="F113" s="16" t="s">
        <v>117</v>
      </c>
      <c r="G113" s="17" t="s">
        <v>24</v>
      </c>
      <c r="H113" s="17"/>
      <c r="I113" s="14">
        <v>3</v>
      </c>
      <c r="J113" s="14">
        <f t="shared" si="13"/>
        <v>3</v>
      </c>
      <c r="K113" s="8"/>
      <c r="L113" s="8">
        <v>49647.12</v>
      </c>
      <c r="M113" s="37"/>
      <c r="N113" s="8">
        <f t="shared" si="14"/>
        <v>49647.12</v>
      </c>
      <c r="O113" s="8">
        <f t="shared" si="15"/>
        <v>49647.12</v>
      </c>
      <c r="P113" s="291" t="inlineStr">
        <is>
          <t>Монтаж 3 напольных аппаратов арифметически соответствует трём кулерам позиции 45. НР/СП без понижения: ТСН-2001.12 п. 3.4.6 абз. 4, ТСН-2001.8-0 п. 9; объект не эксплуатируется (ПОС 23-085-И-13, стр. 8).</t>
        </is>
      </c>
      <c r="Q113" s="33" t="s">
        <v>164</v>
      </c>
      <c r="R113" s="33" t="inlineStr">
        <is>
          <t>23/085-И-ТХ: спецификация, физ. л. 21–27 (листы 1–7)</t>
        </is>
      </c>
    </row>
    <row r="114" spans="1:18" ht="102" customHeight="1">
      <c r="A114" s="19">
        <v>99</v>
      </c>
      <c r="B114" s="14">
        <v>53</v>
      </c>
      <c r="C114" s="14"/>
      <c r="D114" s="15" t="s">
        <v>218</v>
      </c>
      <c r="E114" s="15"/>
      <c r="F114" s="16" t="s">
        <v>219</v>
      </c>
      <c r="G114" s="17" t="s">
        <v>18</v>
      </c>
      <c r="H114" s="17"/>
      <c r="I114" s="14">
        <v>3</v>
      </c>
      <c r="J114" s="14">
        <f t="shared" si="13"/>
        <v>3</v>
      </c>
      <c r="K114" s="8"/>
      <c r="L114" s="8">
        <v>20915.36</v>
      </c>
      <c r="M114" s="37"/>
      <c r="N114" s="8">
        <f t="shared" si="14"/>
        <v>20915.36</v>
      </c>
      <c r="O114" s="8">
        <f t="shared" si="15"/>
        <v>20915.36</v>
      </c>
      <c r="P114" s="291" t="inlineStr">
        <is>
          <t>Количество 3 кулеров точно совпадает с позицией 45 спецификации ТХ.</t>
        </is>
      </c>
      <c r="Q114" s="33" t="s">
        <v>164</v>
      </c>
      <c r="R114" s="33" t="inlineStr">
        <is>
          <t>23/085-И-ТХ: спецификация, поз. 45, физ. л. 25</t>
        </is>
      </c>
    </row>
    <row r="115" spans="1:18">
      <c r="A115" s="19">
        <v>100</v>
      </c>
      <c r="B115" s="14">
        <v>54</v>
      </c>
      <c r="C115" s="14"/>
      <c r="D115" s="15" t="s">
        <v>28</v>
      </c>
      <c r="E115" s="15"/>
      <c r="F115" s="16" t="s">
        <v>116</v>
      </c>
      <c r="G115" s="17" t="s">
        <v>24</v>
      </c>
      <c r="H115" s="17"/>
      <c r="I115" s="14">
        <v>1</v>
      </c>
      <c r="J115" s="14">
        <f t="shared" si="13"/>
        <v>1</v>
      </c>
      <c r="K115" s="8"/>
      <c r="L115" s="8">
        <v>1862.74</v>
      </c>
      <c r="M115" s="37"/>
      <c r="N115" s="8">
        <f t="shared" si="14"/>
        <v>1862.74</v>
      </c>
      <c r="O115" s="8">
        <f t="shared" si="15"/>
        <v>1862.74</v>
      </c>
      <c r="P115" s="291" t="inlineStr">
        <is>
          <t>Монтаж одного настольного аппарата арифметически соответствует одному проектору позиции 48. НР/СП без понижения: ТСН-2001.12 п. 3.4.6 абз. 4, ТСН-2001.8-0 п. 9; объект не эксплуатируется (ПОС 23-085-И-13, стр. 8).</t>
        </is>
      </c>
      <c r="Q115" s="33" t="s">
        <v>164</v>
      </c>
      <c r="R115" s="33" t="inlineStr">
        <is>
          <t>23/085-И-ТХ: спецификация, физ. л. 21–27 (листы 1–7)</t>
        </is>
      </c>
    </row>
    <row r="116" spans="1:18" ht="102" customHeight="1">
      <c r="A116" s="19">
        <v>101</v>
      </c>
      <c r="B116" s="14">
        <v>55</v>
      </c>
      <c r="C116" s="14"/>
      <c r="D116" s="15" t="s">
        <v>220</v>
      </c>
      <c r="E116" s="15"/>
      <c r="F116" s="16" t="s">
        <v>221</v>
      </c>
      <c r="G116" s="17" t="s">
        <v>18</v>
      </c>
      <c r="H116" s="17"/>
      <c r="I116" s="14">
        <v>1</v>
      </c>
      <c r="J116" s="14">
        <f t="shared" si="13"/>
        <v>1</v>
      </c>
      <c r="K116" s="8"/>
      <c r="L116" s="8">
        <v>26275.09</v>
      </c>
      <c r="M116" s="37"/>
      <c r="N116" s="8">
        <f t="shared" si="14"/>
        <v>26275.09</v>
      </c>
      <c r="O116" s="8">
        <f t="shared" si="15"/>
        <v>26275.09</v>
      </c>
      <c r="P116" s="291" t="inlineStr">
        <is>
          <t>Количество 1 проектора точно совпадает с позицией 48 спецификации ТХ.</t>
        </is>
      </c>
      <c r="Q116" s="33" t="s">
        <v>164</v>
      </c>
      <c r="R116" s="33" t="inlineStr">
        <is>
          <t>23/085-И-ТХ: спецификация, поз. 48, физ. л. 25</t>
        </is>
      </c>
    </row>
    <row r="117" spans="1:18">
      <c r="A117" s="19">
        <v>102</v>
      </c>
      <c r="B117" s="14">
        <v>56</v>
      </c>
      <c r="C117" s="14"/>
      <c r="D117" s="15" t="inlineStr">
        <is>
          <t>26.40.20.121. п. 58</t>
        </is>
      </c>
      <c r="E117" s="15"/>
      <c r="F117" s="16" t="s">
        <v>222</v>
      </c>
      <c r="G117" s="17" t="s">
        <v>18</v>
      </c>
      <c r="H117" s="17"/>
      <c r="I117" s="14">
        <v>3</v>
      </c>
      <c r="J117" s="14">
        <f t="shared" si="13"/>
        <v>3</v>
      </c>
      <c r="K117" s="8"/>
      <c r="L117" s="8">
        <v>90441.77</v>
      </c>
      <c r="M117" s="37"/>
      <c r="N117" s="8">
        <f t="shared" si="14"/>
        <v>90441.77</v>
      </c>
      <c r="O117" s="8">
        <f t="shared" si="15"/>
        <v>90441.77</v>
      </c>
      <c r="P117" s="291" t="inlineStr">
        <is>
          <t>Добавлено: Телевизор — 3 шт. по поз. 58 спецификации 23/085-И-ТХ.СО (лист 6).</t>
        </is>
      </c>
      <c r="Q117" s="33" t="s">
        <v>164</v>
      </c>
      <c r="R117" s="33" t="inlineStr">
        <is>
          <t>23/085-И-ТХ: спецификация, поз. 57, физ. л. 26</t>
        </is>
      </c>
    </row>
    <row r="118" spans="1:18" ht="102" customHeight="1">
      <c r="A118" s="19">
        <v>103</v>
      </c>
      <c r="B118" s="14">
        <v>57</v>
      </c>
      <c r="C118" s="14"/>
      <c r="D118" s="15" t="s">
        <v>223</v>
      </c>
      <c r="E118" s="15"/>
      <c r="F118" s="16" t="s">
        <v>224</v>
      </c>
      <c r="G118" s="17" t="s">
        <v>18</v>
      </c>
      <c r="H118" s="17"/>
      <c r="I118" s="14">
        <v>1</v>
      </c>
      <c r="J118" s="14">
        <f t="shared" si="13"/>
        <v>1</v>
      </c>
      <c r="K118" s="8"/>
      <c r="L118" s="8">
        <v>4304.44</v>
      </c>
      <c r="M118" s="37"/>
      <c r="N118" s="8">
        <f t="shared" si="14"/>
        <v>4304.44</v>
      </c>
      <c r="O118" s="8">
        <f t="shared" si="15"/>
        <v>4304.44</v>
      </c>
      <c r="P118" s="291" t="inlineStr">
        <is>
          <t>Один экран для проектора точно совпадает с позицией 50 спецификации ТХ.</t>
        </is>
      </c>
      <c r="Q118" s="33" t="s">
        <v>164</v>
      </c>
      <c r="R118" s="33" t="inlineStr">
        <is>
          <t>23/085-И-ТХ: спецификация, поз. 50, физ. л. 26</t>
        </is>
      </c>
    </row>
    <row r="119" spans="1:18" ht="18" customHeight="1">
      <c r="A119" s="19"/>
      <c r="B119" s="47" t="s">
        <v>122</v>
      </c>
      <c r="C119" s="48"/>
      <c r="D119" s="48"/>
      <c r="E119" s="48"/>
      <c r="F119" s="48"/>
      <c r="G119" s="48"/>
      <c r="H119" s="48"/>
      <c r="I119" s="48"/>
      <c r="J119" s="14"/>
      <c r="K119" s="8"/>
      <c r="L119" s="8"/>
      <c r="M119" s="37"/>
      <c r="N119" s="8"/>
      <c r="O119" s="8"/>
      <c r="P119" s="32"/>
      <c r="Q119" s="33"/>
      <c r="R119" s="33"/>
    </row>
    <row r="120" spans="1:18" ht="204" customHeight="1">
      <c r="A120" s="19">
        <v>104</v>
      </c>
      <c r="B120" s="14">
        <v>58</v>
      </c>
      <c r="C120" s="14"/>
      <c r="D120" s="15" t="s">
        <v>225</v>
      </c>
      <c r="E120" s="15"/>
      <c r="F120" s="16" t="s">
        <v>162</v>
      </c>
      <c r="G120" s="17" t="s">
        <v>18</v>
      </c>
      <c r="H120" s="17"/>
      <c r="I120" s="14">
        <v>2</v>
      </c>
      <c r="J120" s="14">
        <f t="shared" si="13"/>
        <v>2</v>
      </c>
      <c r="K120" s="8"/>
      <c r="L120" s="8">
        <v>23906.02</v>
      </c>
      <c r="M120" s="8"/>
      <c r="N120" s="8">
        <f t="shared" si="14"/>
        <v>23906.02</v>
      </c>
      <c r="O120" s="8">
        <f t="shared" si="15"/>
        <v>23906.02</v>
      </c>
      <c r="P120" s="291" t="inlineStr">
        <is>
          <t>Две микроволновые печи соответствуют позиции 26 спецификации и двум изделиям в действующей добавленной ЛСР.</t>
        </is>
      </c>
      <c r="Q120" s="33" t="s">
        <v>164</v>
      </c>
      <c r="R120" s="33" t="inlineStr">
        <is>
          <t>23/085-И-ТХ: спецификация, поз. 26, физ. л. 23</t>
        </is>
      </c>
    </row>
    <row r="121" spans="1:18">
      <c r="A121" s="19">
        <v>105</v>
      </c>
      <c r="B121" s="14">
        <v>59</v>
      </c>
      <c r="C121" s="14"/>
      <c r="D121" s="15" t="s">
        <v>226</v>
      </c>
      <c r="E121" s="15"/>
      <c r="F121" s="16" t="s">
        <v>163</v>
      </c>
      <c r="G121" s="17" t="s">
        <v>18</v>
      </c>
      <c r="H121" s="17"/>
      <c r="I121" s="14">
        <v>2</v>
      </c>
      <c r="J121" s="14">
        <f t="shared" si="13"/>
        <v>2</v>
      </c>
      <c r="K121" s="8"/>
      <c r="L121" s="8">
        <v>14524.6</v>
      </c>
      <c r="M121" s="8"/>
      <c r="N121" s="8">
        <f t="shared" si="14"/>
        <v>14524.6</v>
      </c>
      <c r="O121" s="8">
        <f t="shared" si="15"/>
        <v>14524.6</v>
      </c>
      <c r="P121" s="291" t="inlineStr">
        <is>
          <t>Добавлено 2 электрических чайника по поз. 27 спецификации 23/085-И-ТХ.СО (лист 3).</t>
        </is>
      </c>
      <c r="Q121" s="33" t="s">
        <v>164</v>
      </c>
      <c r="R121" s="33" t="inlineStr">
        <is>
          <t>23/085-И-ТХ: спецификация, поз. 27, физ. л. 23</t>
        </is>
      </c>
    </row>
    <row r="122" spans="1:18">
      <c r="A122" s="19"/>
      <c r="B122" s="9"/>
      <c r="C122" s="10"/>
      <c r="D122" s="10"/>
      <c r="E122" s="11"/>
      <c r="F122" s="11"/>
      <c r="G122" s="4"/>
      <c r="H122" s="9"/>
      <c r="I122" s="9"/>
      <c r="J122" s="36"/>
      <c r="K122" s="8"/>
      <c r="L122" s="8"/>
      <c r="M122" s="37"/>
      <c r="N122" s="8"/>
      <c r="O122" s="8"/>
      <c r="P122" s="32"/>
      <c r="Q122" s="38"/>
      <c r="R122" s="38"/>
    </row>
    <row r="123" spans="1:18" s="20" customFormat="1" ht="30.75" customHeight="1">
      <c r="A123" s="61" t="s">
        <v>21</v>
      </c>
      <c r="B123" s="62"/>
      <c r="C123" s="62"/>
      <c r="D123" s="63"/>
      <c r="E123" s="39"/>
      <c r="F123" s="39"/>
      <c r="G123" s="39"/>
      <c r="H123" s="40"/>
      <c r="I123" s="40"/>
      <c r="J123" s="40"/>
      <c r="K123" s="294">
        <f>SUM(K11:K122)</f>
        <v>4986671.5999999996</v>
      </c>
      <c r="L123" s="294">
        <f>SUM(L11:L122)</f>
        <v>6865972.97</v>
      </c>
      <c r="M123" s="295">
        <f>SUM(M11:M122)</f>
        <v>-4867430.3</v>
      </c>
      <c r="N123" s="294">
        <f>SUM(N11:N122)</f>
        <v>6985214.27</v>
      </c>
      <c r="O123" s="294">
        <f>SUM(O11:O122)</f>
        <v>1998542.67</v>
      </c>
      <c r="P123" s="39"/>
      <c r="Q123" s="39"/>
      <c r="R123" s="39"/>
    </row>
    <row r="124" spans="1:18" ht="15.75">
      <c r="K124" s="43"/>
      <c r="O124" s="44"/>
    </row>
    <row r="125" spans="1:18">
      <c r="B125" s="65" t="s">
        <v>23</v>
      </c>
      <c r="C125" s="65"/>
      <c r="D125" s="65"/>
      <c r="K125" s="45"/>
      <c r="M125" s="45"/>
    </row>
    <row r="127" spans="1:18" ht="15.75">
      <c r="K127" s="296">
        <v>4986671.5999999996</v>
      </c>
      <c r="L127" s="297">
        <v>6865972.97</v>
      </c>
      <c r="M127" s="290">
        <v>-4867430.3</v>
      </c>
      <c r="N127" s="8">
        <f t="shared" ref="N127" si="22">K127+L127+M127</f>
        <v>6985214.27</v>
      </c>
      <c r="O127" s="8">
        <f t="shared" ref="O127" si="23">N127-K127</f>
        <v>1998542.67</v>
      </c>
    </row>
    <row r="128" spans="1:18">
      <c r="K128" s="298">
        <f>K127-K123</f>
        <v>0</v>
      </c>
      <c r="L128" s="298">
        <f t="shared" ref="L128:O128" si="24">L127-L123</f>
        <v>0</v>
      </c>
      <c r="M128" s="298">
        <f t="shared" si="24"/>
        <v>0</v>
      </c>
      <c r="N128" s="298">
        <f t="shared" si="24"/>
        <v>0</v>
      </c>
      <c r="O128" s="298">
        <f t="shared" si="24"/>
        <v>0</v>
      </c>
    </row>
  </sheetData>
  <mergeCells count="21">
    <mergeCell ref="B107:E107"/>
    <mergeCell ref="A123:D123"/>
    <mergeCell ref="A1:R1"/>
    <mergeCell ref="A4:H4"/>
    <mergeCell ref="B125:D125"/>
    <mergeCell ref="B32:E32"/>
    <mergeCell ref="B57:F57"/>
    <mergeCell ref="A9:H9"/>
    <mergeCell ref="A6:A7"/>
    <mergeCell ref="B6:B7"/>
    <mergeCell ref="B59:F59"/>
    <mergeCell ref="C6:D6"/>
    <mergeCell ref="E6:F6"/>
    <mergeCell ref="O6:O7"/>
    <mergeCell ref="P6:P7"/>
    <mergeCell ref="Q6:R6"/>
    <mergeCell ref="B10:F10"/>
    <mergeCell ref="B58:F58"/>
    <mergeCell ref="H6:J6"/>
    <mergeCell ref="G6:G7"/>
    <mergeCell ref="K6:N6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2026-06-09T11:33:59Z</cp:lastPrinted>
  <dcterms:created xsi:type="dcterms:W3CDTF">2024-06-20T13:41:56Z</dcterms:created>
  <dcterms:modified xsi:type="dcterms:W3CDTF">2026-06-09T12:22:47Z</dcterms:modified>
</cp:coreProperties>
</file>