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ns1="http://schemas.openxmlformats.org/markup-compatibility/2006" xmlns:ns2="http://schemas.microsoft.com/office/spreadsheetml/2010/11/ac" xmlns:ns3="http://schemas.microsoft.com/office/spreadsheetml/2014/revision" xmlns:ns4="http://schemas.microsoft.com/office/spreadsheetml/2016/revision6" xmlns:ns5="http://schemas.microsoft.com/office/spreadsheetml/2016/revision10" xmlns:ns6="http://schemas.microsoft.com/office/spreadsheetml/2015/revision2" xmlns:ns8="http://schemas.microsoft.com/office/spreadsheetml/2018/calcfeatures" xmlns:r="http://schemas.openxmlformats.org/officeDocument/2006/relationships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ns1:Ignorable="x15 xr xr6 xr10 xr2">
  <fileVersion appName="xl" lastEdited="7" lowestEdited="5" rupBuild="23001"/>
  <workbookPr defaultThemeVersion="124226"/>
  <ns1:AlternateContent>
    <ns1:Choice Requires="x15">
      <ns2:absPath url="C:\Users\Wolf\Downloads\136-05-26 Григорий КАЦ Аутсорс\02 Проверка\136-05-26-2-1 2026.06.13\СВР июнь 2026\"/>
    </ns1:Choice>
  </ns1:AlternateContent>
  <ns3:revisionPtr revIDLastSave="0" documentId="13_ncr:1_{91BE6BD1-CD30-4EE3-8700-DDB192EB361C}" ns4:coauthVersionLast="45" ns4:coauthVersionMax="45" ns5:uidLastSave="{00000000-0000-0000-0000-000000000000}"/>
  <bookViews>
    <workbookView xWindow="32025" yWindow="1125" windowWidth="22080" windowHeight="13755" ns6:uid="{00000000-000D-0000-FFFF-FFFF00000000}"/>
  </bookViews>
  <sheets>
    <sheet name="Table 3" sheetId="3" r:id="rId1"/>
  </sheets>
  <definedNames>
    <definedName name="_xlnm.Print_Titles" localSheetId="0">'Table 3'!$8:$8</definedName>
    <definedName name="_xlnm.Print_Area" localSheetId="0">'Table 3'!$A$1:$R$177</definedName>
  </definedNames>
  <calcPr calcId="191029" calcMode="auto" fullCalcOnLoad="1" forceFullCalc="1"/>
  <extLst>
    <ext uri="{B58B0392-4F1F-4190-BB64-5DF3571DCE5F}">
      <ns8:calcFeatures>
        <ns8:feature name="microsoft.com:RD"/>
        <ns8:feature name="microsoft.com:FV"/>
      </ns8:calcFeatures>
    </ext>
  </extLst>
</workbook>
</file>

<file path=xl/sharedStrings.xml><?xml version="1.0" encoding="utf-8"?>
<sst xmlns="http://schemas.openxmlformats.org/spreadsheetml/2006/main" count="829" uniqueCount="281">
  <si>
    <t>№ п/п</t>
  </si>
  <si>
    <t>Номер п/п в локальной смете</t>
  </si>
  <si>
    <t>после  изменений</t>
  </si>
  <si>
    <t>до изменений</t>
  </si>
  <si>
    <t>снижение (-)</t>
  </si>
  <si>
    <t xml:space="preserve">  Сопоставительная ведомость  изменений  видов,  объемов  работ  и сметной  стоимости </t>
  </si>
  <si>
    <r>
      <rPr>
        <sz val="10"/>
        <color rgb="FF1F1F1F"/>
        <rFont val="Times New Roman"/>
        <family val="1"/>
        <charset val="204"/>
      </rPr>
      <t xml:space="preserve">Шифр расценки </t>
    </r>
    <r>
      <rPr>
        <sz val="10"/>
        <color rgb="FF151515"/>
        <rFont val="Times New Roman"/>
        <family val="1"/>
        <charset val="204"/>
      </rPr>
      <t>и Коды</t>
    </r>
    <r>
      <rPr>
        <sz val="10"/>
        <color rgb="FF212121"/>
        <rFont val="Times New Roman"/>
        <family val="1"/>
        <charset val="204"/>
      </rPr>
      <t xml:space="preserve">
</t>
    </r>
    <r>
      <rPr>
        <sz val="10"/>
        <color rgb="FF1D1D1D"/>
        <rFont val="Times New Roman"/>
        <family val="1"/>
        <charset val="204"/>
      </rPr>
      <t>ресурсов</t>
    </r>
  </si>
  <si>
    <r>
      <rPr>
        <sz val="10"/>
        <color rgb="FF2B2B2B"/>
        <rFont val="Times New Roman"/>
        <family val="1"/>
        <charset val="204"/>
      </rPr>
      <t xml:space="preserve">Наименование </t>
    </r>
    <r>
      <rPr>
        <sz val="10"/>
        <color rgb="FF343434"/>
        <rFont val="Times New Roman"/>
        <family val="1"/>
        <charset val="204"/>
      </rPr>
      <t xml:space="preserve">работ </t>
    </r>
    <r>
      <rPr>
        <sz val="10"/>
        <color rgb="FF595959"/>
        <rFont val="Times New Roman"/>
        <family val="1"/>
        <charset val="204"/>
      </rPr>
      <t xml:space="preserve">и </t>
    </r>
    <r>
      <rPr>
        <sz val="10"/>
        <color rgb="FF343434"/>
        <rFont val="Times New Roman"/>
        <family val="1"/>
        <charset val="204"/>
      </rPr>
      <t>затрат</t>
    </r>
  </si>
  <si>
    <r>
      <rPr>
        <sz val="10"/>
        <color rgb="FF212121"/>
        <rFont val="Times New Roman"/>
        <family val="1"/>
        <charset val="204"/>
      </rPr>
      <t xml:space="preserve">Объем </t>
    </r>
    <r>
      <rPr>
        <sz val="10"/>
        <color rgb="FF313131"/>
        <rFont val="Times New Roman"/>
        <family val="1"/>
        <charset val="204"/>
      </rPr>
      <t xml:space="preserve">работ </t>
    </r>
    <r>
      <rPr>
        <sz val="10"/>
        <color rgb="FF282828"/>
        <rFont val="Times New Roman"/>
        <family val="1"/>
        <charset val="204"/>
      </rPr>
      <t xml:space="preserve">в </t>
    </r>
    <r>
      <rPr>
        <sz val="10"/>
        <color rgb="FF1F1F1F"/>
        <rFont val="Times New Roman"/>
        <family val="1"/>
        <charset val="204"/>
      </rPr>
      <t>сметной д</t>
    </r>
    <r>
      <rPr>
        <sz val="10"/>
        <color rgb="FF262626"/>
        <rFont val="Times New Roman"/>
        <family val="1"/>
        <charset val="204"/>
      </rPr>
      <t xml:space="preserve">окуменгации </t>
    </r>
    <r>
      <rPr>
        <sz val="10"/>
        <color rgb="FF3B3B3B"/>
        <rFont val="Times New Roman"/>
        <family val="1"/>
        <charset val="204"/>
      </rPr>
      <t xml:space="preserve">на </t>
    </r>
    <r>
      <rPr>
        <sz val="10"/>
        <color rgb="FF232323"/>
        <rFont val="Times New Roman"/>
        <family val="1"/>
        <charset val="204"/>
      </rPr>
      <t xml:space="preserve">принятый </t>
    </r>
    <r>
      <rPr>
        <sz val="10"/>
        <color rgb="FF2B2B2B"/>
        <rFont val="Times New Roman"/>
        <family val="1"/>
        <charset val="204"/>
      </rPr>
      <t xml:space="preserve">измеритель </t>
    </r>
    <r>
      <rPr>
        <sz val="10"/>
        <color rgb="FF232323"/>
        <rFont val="Times New Roman"/>
        <family val="1"/>
        <charset val="204"/>
      </rPr>
      <t xml:space="preserve">работ </t>
    </r>
    <r>
      <rPr>
        <sz val="10"/>
        <color rgb="FF565656"/>
        <rFont val="Times New Roman"/>
        <family val="1"/>
        <charset val="204"/>
      </rPr>
      <t xml:space="preserve">и </t>
    </r>
    <r>
      <rPr>
        <sz val="10"/>
        <color rgb="FF131313"/>
        <rFont val="Times New Roman"/>
        <family val="1"/>
        <charset val="204"/>
      </rPr>
      <t>затрат</t>
    </r>
  </si>
  <si>
    <r>
      <rPr>
        <sz val="10"/>
        <rFont val="Times New Roman"/>
        <family val="1"/>
        <charset val="204"/>
      </rPr>
      <t xml:space="preserve">Разница в стоимости </t>
    </r>
    <r>
      <rPr>
        <sz val="10"/>
        <color rgb="FF282828"/>
        <rFont val="Times New Roman"/>
        <family val="1"/>
        <charset val="204"/>
      </rPr>
      <t xml:space="preserve">с </t>
    </r>
    <r>
      <rPr>
        <sz val="10"/>
        <color rgb="FF333333"/>
        <rFont val="Times New Roman"/>
        <family val="1"/>
        <charset val="204"/>
      </rPr>
      <t>учетом из</t>
    </r>
    <r>
      <rPr>
        <sz val="10"/>
        <color rgb="FF1C1C1C"/>
        <rFont val="Times New Roman"/>
        <family val="1"/>
        <charset val="204"/>
      </rPr>
      <t>менений</t>
    </r>
  </si>
  <si>
    <r>
      <rPr>
        <sz val="10"/>
        <color rgb="FF363636"/>
        <rFont val="Times New Roman"/>
        <family val="1"/>
        <charset val="204"/>
      </rPr>
      <t xml:space="preserve">с </t>
    </r>
    <r>
      <rPr>
        <sz val="10"/>
        <color rgb="FF262626"/>
        <rFont val="Times New Roman"/>
        <family val="1"/>
        <charset val="204"/>
      </rPr>
      <t>учетом изменений</t>
    </r>
  </si>
  <si>
    <r>
      <rPr>
        <sz val="10"/>
        <color rgb="FF282828"/>
        <rFont val="Times New Roman"/>
        <family val="1"/>
        <charset val="204"/>
      </rPr>
      <t>увеличе</t>
    </r>
    <r>
      <rPr>
        <sz val="10"/>
        <color rgb="FF181818"/>
        <rFont val="Times New Roman"/>
        <family val="1"/>
        <charset val="204"/>
      </rPr>
      <t xml:space="preserve">ние </t>
    </r>
    <r>
      <rPr>
        <sz val="10"/>
        <color rgb="FF313131"/>
        <rFont val="Times New Roman"/>
        <family val="1"/>
        <charset val="204"/>
      </rPr>
      <t xml:space="preserve">(+)/
</t>
    </r>
    <r>
      <rPr>
        <sz val="10"/>
        <color rgb="FF212121"/>
        <rFont val="Times New Roman"/>
        <family val="1"/>
        <charset val="204"/>
      </rPr>
      <t>снижение (-)</t>
    </r>
  </si>
  <si>
    <r>
      <rPr>
        <sz val="10"/>
        <color rgb="FF282828"/>
        <rFont val="Times New Roman"/>
        <family val="1"/>
        <charset val="204"/>
      </rPr>
      <t>увеличе</t>
    </r>
    <r>
      <rPr>
        <sz val="10"/>
        <color rgb="FF181818"/>
        <rFont val="Times New Roman"/>
        <family val="1"/>
        <charset val="204"/>
      </rPr>
      <t xml:space="preserve">ние </t>
    </r>
    <r>
      <rPr>
        <sz val="10"/>
        <color rgb="FF313131"/>
        <rFont val="Times New Roman"/>
        <family val="1"/>
        <charset val="204"/>
      </rPr>
      <t>(+)</t>
    </r>
  </si>
  <si>
    <r>
      <rPr>
        <sz val="10"/>
        <color rgb="FF2A2A2A"/>
        <rFont val="Times New Roman"/>
        <family val="1"/>
        <charset val="204"/>
      </rPr>
      <t>Обосно</t>
    </r>
    <r>
      <rPr>
        <sz val="10"/>
        <color rgb="FF343434"/>
        <rFont val="Times New Roman"/>
        <family val="1"/>
        <charset val="204"/>
      </rPr>
      <t xml:space="preserve">вание </t>
    </r>
    <r>
      <rPr>
        <sz val="10"/>
        <color rgb="FF1A1A1A"/>
        <rFont val="Times New Roman"/>
        <family val="1"/>
        <charset val="204"/>
      </rPr>
      <t xml:space="preserve">изменений
</t>
    </r>
    <r>
      <rPr>
        <sz val="10"/>
        <color rgb="FF262626"/>
        <rFont val="Times New Roman"/>
        <family val="1"/>
        <charset val="204"/>
      </rPr>
      <t>(причины)</t>
    </r>
  </si>
  <si>
    <r>
      <rPr>
        <sz val="10"/>
        <color rgb="FF0E0E0E"/>
        <rFont val="Times New Roman"/>
        <family val="1"/>
        <charset val="204"/>
      </rPr>
      <t xml:space="preserve">Ссылка </t>
    </r>
    <r>
      <rPr>
        <sz val="10"/>
        <color rgb="FF343434"/>
        <rFont val="Times New Roman"/>
        <family val="1"/>
        <charset val="204"/>
      </rPr>
      <t xml:space="preserve">на </t>
    </r>
    <r>
      <rPr>
        <sz val="10"/>
        <color rgb="FF181818"/>
        <rFont val="Times New Roman"/>
        <family val="1"/>
        <charset val="204"/>
      </rPr>
      <t>техническую д</t>
    </r>
    <r>
      <rPr>
        <sz val="10"/>
        <rFont val="Times New Roman"/>
        <family val="1"/>
        <charset val="204"/>
      </rPr>
      <t xml:space="preserve">окументтзиию  </t>
    </r>
    <r>
      <rPr>
        <sz val="10"/>
        <color rgb="FF0A0A0A"/>
        <rFont val="Times New Roman"/>
        <family val="1"/>
        <charset val="204"/>
      </rPr>
      <t xml:space="preserve">(шифр </t>
    </r>
    <r>
      <rPr>
        <sz val="10"/>
        <color rgb="FF1F1F1F"/>
        <rFont val="Times New Roman"/>
        <family val="1"/>
        <charset val="204"/>
      </rPr>
      <t xml:space="preserve">тома </t>
    </r>
    <r>
      <rPr>
        <sz val="10"/>
        <color rgb="FF212121"/>
        <rFont val="Times New Roman"/>
        <family val="1"/>
        <charset val="204"/>
      </rPr>
      <t>проектной документации|</t>
    </r>
  </si>
  <si>
    <r>
      <rPr>
        <sz val="10"/>
        <color rgb="FF262626"/>
        <rFont val="Times New Roman"/>
        <family val="1"/>
        <charset val="204"/>
      </rPr>
      <t xml:space="preserve">Сметная </t>
    </r>
    <r>
      <rPr>
        <sz val="10"/>
        <color rgb="FF232323"/>
        <rFont val="Times New Roman"/>
        <family val="1"/>
        <charset val="204"/>
      </rPr>
      <t xml:space="preserve">стоимость, </t>
    </r>
    <r>
      <rPr>
        <sz val="10"/>
        <color rgb="FF111111"/>
        <rFont val="Times New Roman"/>
        <family val="1"/>
        <charset val="204"/>
      </rPr>
      <t>руб.</t>
    </r>
  </si>
  <si>
    <t>1 ШТ.</t>
  </si>
  <si>
    <t>Ед. изм.</t>
  </si>
  <si>
    <t>м</t>
  </si>
  <si>
    <t>100 м</t>
  </si>
  <si>
    <t xml:space="preserve">Корректировка проектной документации на капитальный ремонт ГБУДО г. Москвы «ДШИ «СТАРТ» по адресу: г.Москва, Глазовский переулок пер. 4, стр. 8. </t>
  </si>
  <si>
    <t>ИТОГО</t>
  </si>
  <si>
    <t>Составил:</t>
  </si>
  <si>
    <t>1  ШТ.</t>
  </si>
  <si>
    <t>шт.</t>
  </si>
  <si>
    <t>ШТ</t>
  </si>
  <si>
    <t>100 М</t>
  </si>
  <si>
    <t>ШТ.</t>
  </si>
  <si>
    <t>Система охранно-пожарной сигнализации и оповещения</t>
  </si>
  <si>
    <t>Работы, предусмотренные сметами 2018 г.
ЛС №02-01-08_искл, ЛС № 02-01-08 (2018 г.), частично ЛС № 02-01-08_доб.
Нумерация по ЛС № 02-01-08 (2018 г.) (по доб. работам - по ЛС № 02-01-03_доб. - указана в скобках)</t>
  </si>
  <si>
    <t>Раздел 1. Система пожарной сигнализации</t>
  </si>
  <si>
    <t>4.10-80-1</t>
  </si>
  <si>
    <t>АППАРАТЫ ПРИЕМНЫЕ,ПРИБОРЫ ПС ПРИЕМНО-КОНТРОЛЬНЫЕ, ПУСКОВЫЕ, КОНЦЕНТРАТОР: БЛОК БАЗОВЫЙ НА 10 ЛУЧЕЙ</t>
  </si>
  <si>
    <t>2
О</t>
  </si>
  <si>
    <t>13-1-2-97</t>
  </si>
  <si>
    <t>Пульты контроля и управления охранно-пожарные: С2000М с двухстрочным ЖК индикатором Контроль до 127 приборов</t>
  </si>
  <si>
    <t>13-1-2-198</t>
  </si>
  <si>
    <t>Прибор приемно-контрольный охранно-пожарный С2000-4 4 радиальных неадресных шлейфа сигнализации, встроенный звуковой сигнализатор, интерфейс RS-485, потребляемый ток 110-260 мА - при напряжении 12В, 60-140 мА - при напряжении 24В, 2 светодиода считывателя (зеленый и красный), 2 электромагнитных реле, 2 транзисторных ключа, IP30, габаритные размеры 156х107х39 мм</t>
  </si>
  <si>
    <t>4.10-171-2</t>
  </si>
  <si>
    <t>БЛОК КОНТРОЛЯ ДАТЧИКОВ (БКД) В ДИСПЕТЧЕРСКОЙ</t>
  </si>
  <si>
    <t>13-1-2-228</t>
  </si>
  <si>
    <t>Контроллер адресной линии типа С2000- КДЛ Количество подключаемых АУ - 127, напряжение питания от 10,2 В до 28,4 В постоянного тока, подключение к ПК через интерфейс RS-485 с помощью преобразователя интерфейсов, встроенный звуковой сигнализатор не менее 50 дБА на расстоянии 1 м, готовность к работе после включения питания не более 15 с, рабочий диапазон температур от -30 до +55 °C, относительная влажность до 98% при +25 °C, степень защиты корпуса IР30. Габаритные размеры: 156х107х39 мм</t>
  </si>
  <si>
    <t>4.10-80-6</t>
  </si>
  <si>
    <t>АППАРАТЫ ПРИЕМНЫЕ, ПРИБОРЫ ПРИЕМНО-КОНТРОЛЬНЫЕ, СИГНАЛЬНЫЕ, КОНЦЕНТРАТОР, БЛОК БАЗОВЫЙ НА 10 ЛУЧЕЙ</t>
  </si>
  <si>
    <t>13-1-2-5</t>
  </si>
  <si>
    <t>Блок релейный исполнительный сигнально-пусковой С2000-СП1 Количество выходов - 4, управление по интерфейсу в составе ИСО "Орион"</t>
  </si>
  <si>
    <t>13-1-2-217</t>
  </si>
  <si>
    <t>Блок релейный исполнительный сигнально- пусковой С2000-СП4; Количество выходов 2, максимальное коммутируемое напряжение 220 В, максимальный коммутируемый ток 1 А, максимальная коммутируемая мощность 220 ВА, контролируемых сигнальных шлейфов 3, степень защиты IP20, диапазон рабочих температур -30…+55°С, габаритные размеры 156х107х39 мм</t>
  </si>
  <si>
    <t>4.10-82-1</t>
  </si>
  <si>
    <t>ПРИБОРЫ И УСТРОЙСТВА СИГНАЛИЗАРУЮЩИЕ ОБЪЕКТОВЫЕ: ПРИБОР СИГНАЛИЗИРУЮЩИЙ ЕМКОСТНОЙ</t>
  </si>
  <si>
    <t>Прайс-лист лист 56</t>
  </si>
  <si>
    <t>РСПИ "Стрелец-Мониторинг" - Станция объектовая исп. 2  Ц: 27500/1,18/4,11*1,042</t>
  </si>
  <si>
    <t>4.8-255-1</t>
  </si>
  <si>
    <t>ЯЩИКИ С ПОНИЖАЮЩИМИ ТРАНСФОРМАТОРАМИ</t>
  </si>
  <si>
    <t>1.21-4-140</t>
  </si>
  <si>
    <t>ЯЩИКИ С ТРАНСФОРМАТОРОМ ПОНИЖАЮЩИМ, ТИП ЯТП-0.25 УЗ</t>
  </si>
  <si>
    <t>4.10-82-3</t>
  </si>
  <si>
    <t>ПРИБОРЫ И УСТРОЙСТВА СИГНАЛИЗАРУЮЩИЕ ОБЪЕКТОВЫЕ, УСТРОЙСТВА УЛЬТРАЗВУКОВЫЕ: БЛОК ПИТАНИЯ И КОНТРОЛЯ</t>
  </si>
  <si>
    <t>13-1-1-55</t>
  </si>
  <si>
    <t>Источники питания резервированные, напряжение, В: 24, РИП-24 Ток 3 А</t>
  </si>
  <si>
    <t>4.11-12-1</t>
  </si>
  <si>
    <t>СЪЕМНЫЕ И ВЫДВИЖНЫЕ БЛОКИ (МОДУЛИ, ЯЧЕЙКИ, ТЭЗ), МАССА: ДО 0,005 Т</t>
  </si>
  <si>
    <t>13-1-1-451</t>
  </si>
  <si>
    <t>Батарея аккумуляторная, емкость, 40 А-ч Напряжение 12 В</t>
  </si>
  <si>
    <t>4.10-59-3</t>
  </si>
  <si>
    <t>ДЕТАЛИ НА ПУЛЬТАХ И ПАНЕЛЯХ: КНОПКА</t>
  </si>
  <si>
    <t>1.14-2-8</t>
  </si>
  <si>
    <t>ИЗВЕЩАТЕЛИ ПОЖАРНЫЕ, ТИП ИПР, РУЧНЫЕ  (SB-7, КП101)</t>
  </si>
  <si>
    <t>4.10-81-2</t>
  </si>
  <si>
    <t>ИЗВЕЩАТЕЛИ ПС АВТОМАТИЧЕСКИЕ: ДЫМОВОЙ, ФОТОЭЛЕКТРИЧЕСКИЙ, РАДИОИЗОТОПНЫЙ, СВЕТОВОЙ В НОРМАЛЬНОМ ИСПОЛНЕНИИ</t>
  </si>
  <si>
    <t>1.14-2-74</t>
  </si>
  <si>
    <t>ИЗВЕЩАТЕЛИ ПОЖАРНЫЕ ДЫМОВЫЕ ОПТИКО-ЭЛЕКТРОННЫЕ АДРЕСНО-АНАЛОГОВЫЕ В КОМПЛЕКТЕ С БАЗОЙ (РОЗЕТКОЙ), ТИП ДИП-34А (ИП 212-34А)</t>
  </si>
  <si>
    <t>4.10-89-1</t>
  </si>
  <si>
    <t>ПРОЧЕЕ ОБОРУДОВАНИЕ ЭЛЕКТРОЧАСОФИКАЦИИ: КОРОБКА ОТВЕТВИТЕЛЬНАЯ НА СТЕНЕ</t>
  </si>
  <si>
    <t>1.14-2-81</t>
  </si>
  <si>
    <t>БЛОКИ РАЗВЕТВИТЕЛЬНО-ИЗОЛИРУЮЩИЕ ДЛЯ УЧАСТКА ДВУХПРОВОДНОЙ ЛИНИИ С КОРОТКИМ ЗАМЫКАНИЕМ, ТИП БРИЗ</t>
  </si>
  <si>
    <t>1.14-2-75</t>
  </si>
  <si>
    <t>ИЗВЕЩАТЕЛИ ПОЖАРНЫЕ РУЧНЫЕ ЭЛЕКТРОКОНТАКТНЫЕ АДРЕСНЫЕ ДЛЯ ЛИНИИ СВЯЗИ ОТ КОНТРОЛЛЕРА С2000-КДЛ, ТИП ИПР 513-3А</t>
  </si>
  <si>
    <t>6.69-5-2</t>
  </si>
  <si>
    <t>ПРОБИВКА БОРОЗД В КИРПИЧНЫХ СТЕНАХ, ПЛОЩАДЬ СЕЧЕНИЯ ДО 50 СМ2</t>
  </si>
  <si>
    <t>100 М БОРОЗД</t>
  </si>
  <si>
    <t>6.69-10-4</t>
  </si>
  <si>
    <t>ЗАДЕЛКА БОРОЗД В БЕТОННЫХ СТЕНАХ, ШИРИНОЙ ДО 50 ММ, ГЛУБИНОЙ ДО 20 ММ</t>
  </si>
  <si>
    <t>6.69-10-6</t>
  </si>
  <si>
    <t>ЗАДЕЛКА БОРОЗД В БЕТОННЫХ СТЕНАХ, ДОБАВЛЯТЬ НА КАЖДЫЕ СЛЕДУЮЩИЕ 10 ММ ГЛУБИНЫ К ПОЗ. 69-10-4</t>
  </si>
  <si>
    <t>4.8-288-1</t>
  </si>
  <si>
    <t>ТРУБЫ ГОФРИРОВАННЫЕ ПОЛИВИНИЛХЛОРИДНЫЕ НАРУЖНЫМ ДИАМЕТРОМ 16 ММ ОТКРЫТО ПО СТЕНАМ И ПОТОЛКАМ С УСТАНОВКОЙ СОЕДИНИТЕЛЬНЫХ КОРОБОК</t>
  </si>
  <si>
    <t>4.8-288-4</t>
  </si>
  <si>
    <t>ТРУБЫ ГОФРИРОВАННЫЕ ПОЛИВИНИЛХЛОРИДНЫЕ НАРУЖНЫМ ДИАМЕТРОМ 32 ММ ОТКРЫТО ПО СТЕНАМ И ПОТОЛКАМ С УСТАНОВКОЙ СОЕДИНИТЕЛЬНЫХ КОРОБОК</t>
  </si>
  <si>
    <t>4.8-175-2</t>
  </si>
  <si>
    <t>ЗАТЯГИВАНИЕ ПРОВОДОВ И КАБЕЛЕЙ В ПРОЛОЖЕННЫЕ ТРУБЫ И МЕТАЛЛИЧЕСКИЕ РУКАВА, ПРОВОД ПЕРВЫЙ ОДНОЖИЛЬНЫЙ ИЛИ МНОГОЖИЛЬНЫЙ В ОБЩЕЙ ОПЛЕТКЕ, СУММАРНОЕ СЕЧЕНИЕ: ДО 6 ММ2</t>
  </si>
  <si>
    <t>4.8-175-9</t>
  </si>
  <si>
    <t>ЗАТЯГИВАНИЕ ПРОВОДОВ И КАБЕЛЕЙ В ПРОЛОЖЕННЫЕ ТРУБЫ И МЕТАЛЛИЧЕСКИЕ РУКАВА, ПРОВОД КАЖДЫЙ ПОСЛЕДУЮЩИЙ ОДНОЖИЛЬНЫЙ ИЛИ МНОГОЖИЛЬНЫЙ В ОБЩЕЙ ОПЛЕТКЕ, СУММАРНОЕ СЕЧЕНИЕ ДО 6 ММ2</t>
  </si>
  <si>
    <t>1.23-9-111</t>
  </si>
  <si>
    <t>КАБЕЛИ СИММЕТРИЧНЫЕ С МЕДНЫМИ ЖИЛАМИ, ОГНЕСТОЙКИЕ, ПАРНОЙ СКРУТКИ, С ИЗОЛЯЦИЕЙ ИЗ РЕЗИНЫ, В ОБОЛОЧКЕ ИЗ ПОЛИМЕРНОЙ КОМПОЗИЦИИ, НЕ СОДЕРЖАЩЕЙ ГАЛОГЕНОВ, МАРКА КПСНГ(А)-FRHF, ЧИСЛО ПАР И СЕЧЕНИЕ ЖИЛ, ММ2: 1Х2Х0,75 (КПСНГ(А)-FRLSLTx 1х2х0,75)</t>
  </si>
  <si>
    <t>КМ</t>
  </si>
  <si>
    <t>Прайс-лист лист 59</t>
  </si>
  <si>
    <t>Кабель монтажный Кабель КПСнг(А)-FRLSLTx 2х2х2,5     Ц:149,2/1,18/5,23*1,02</t>
  </si>
  <si>
    <t>1.23-8-770</t>
  </si>
  <si>
    <t>КАБЕЛИ СИЛОВЫЕ С МЕДНЫМИ ЖИЛАМИ,ОГНЕСТОЙКИЕ, С ИЗОЛЯЦИЕЙ И ОБОЛОЧКОЙ ИЗ ПОЛИВИНИЛХЛОРИДНОГО ПЛАСТИКАТА ПОНИЖЕННОЙ ПОЖАРНОЙ ОПАСНОСТИ, НЕ РАСПРОСТРАНЯЮЩИЕ ГОРЕНИЕ, С ПОНИЖЕННЫМ ДЫМО- И ГАЗОВЫДЕЛЕНИЕМ И С НИЗКОЙ ТОКСИЧНОСТЬЮ ПРОДУКТОВ ГОРЕНИЯ, НАПРЯЖЕНИЕ 1000 В, МАРКА ВВГНГ(А)-FRLSLTX, ЧИСЛО ЖИЛ И СЕЧЕНИЕ, ММ2: 3Х1,5</t>
  </si>
  <si>
    <t>Раздел 2. Система оповещения</t>
  </si>
  <si>
    <t>Прайс-лист лист 62</t>
  </si>
  <si>
    <t>Прибор управления Тромбон-ПУ-4  Ц: 40867/1,18/4,11*1,042</t>
  </si>
  <si>
    <t>4.10-19-7</t>
  </si>
  <si>
    <t>ОТДЕЛЬНО УСТАНАВЛИВАЕМЫЕ: УСИЛИТЕЛЬ ДУПЛЕКСНЫЙ ИЛИ АБОНЕНТСКИЙ</t>
  </si>
  <si>
    <t>Прайс-лист лист 65</t>
  </si>
  <si>
    <t>Усилитель мощности Тромбон-УМ4-60  Ц: 17563/1,18/4,11*1,042</t>
  </si>
  <si>
    <t>4.10-82-6</t>
  </si>
  <si>
    <t>ПРИБОРЫ И УСТРОЙСТВА СИГНАЛИЗАРУЮЩИЕ ОБЪЕКТОВЫЕ: УСТРОЙСТВА ОПТИКО-(ФОТО) ЭЛЕКТРИЧЕСКИЕ: БЛОК ПИТАНИЯ И КОНТРОЛЯ</t>
  </si>
  <si>
    <t>Прайс-лист лист 66</t>
  </si>
  <si>
    <t>Блок питания Тромбон-БП-21  Ц: 25307/1,18/4,11*1,042</t>
  </si>
  <si>
    <t>4.10-170-2</t>
  </si>
  <si>
    <t>БЛОК ИНФОРМАЦИОННО-УПРАВЛЯЮЩИЙ (БИУ) В ДИСПЕТЧЕРСКОЙ</t>
  </si>
  <si>
    <t>Прайс-лист лист 71</t>
  </si>
  <si>
    <t>Информационная приставка Тромбон-ИП  Ц: 23639/1,18/4,11*1,042</t>
  </si>
  <si>
    <t>13-1-3-50</t>
  </si>
  <si>
    <t>Блок сопряжения БС-06 Питание от сети переменного тока от 187 до 242 В, ток не более 0,1 А, количество номеров МУС 15 шт; размеры 280х320х170 мм (П166Ц-БУУ-02)</t>
  </si>
  <si>
    <t>4.10-32-1</t>
  </si>
  <si>
    <t>СТОЙКА, ПОЛУСТОЙКА, КАРКАС СТОЙКИ ИЛИ ШКАФ, МАССА ДО 100 КГ</t>
  </si>
  <si>
    <t>13-1-1-333</t>
  </si>
  <si>
    <t>Шкаф аппаратный Ritall, 19", 42U размеры 600x600 мм В комплекте: монтажный комплект, комплект заземления, рукава для крепления кабеля, полки, система охлаждения с фильтрами, ножки, термостат, розетки с удлинителями, кабель-каналы, направляющие для установки тяжелых компонентов, выдвижная рама, кабельные вводы</t>
  </si>
  <si>
    <t>4.10-76-7</t>
  </si>
  <si>
    <t>ГРОМКОГОВОРИТЕЛЬ ИЛИ ЗВУКОВАЯ КОЛОНКА: В ПОМЕЩЕНИИ</t>
  </si>
  <si>
    <t>13-1-2-49</t>
  </si>
  <si>
    <t>Оповещатель охранно-пожарный, речевой, настенный, Глагол-Н1-1 (1Вт). Номинальное наппряжение 30, 120 В, звуковое давление при 120 В 93 Дб, диапазон частот 90 Гц-16 кГц; размеры 193х175х85 мм</t>
  </si>
  <si>
    <t>4.10-76-15</t>
  </si>
  <si>
    <t>ТРАНСПАРАНТ СВЕТОВОЙ (ТАБЛО)</t>
  </si>
  <si>
    <t>13-1-2-188</t>
  </si>
  <si>
    <t>Оповещатели: Оповещатель охранно-пожарный световой Молния-200 РИП "Выход" Диапазон рабочих температур 0...55°С, степень защиты IP 55, габаритные размеры: 300х130х25 мм (Кристалл-24 Выход)</t>
  </si>
  <si>
    <t>1.23-9-112</t>
  </si>
  <si>
    <t>КАБЕЛИ СИММЕТРИЧНЫЕ С МЕДНЫМИ ЖИЛАМИ, ОГНЕСТОЙКИЕ, ПАРНОЙ СКРУТКИ, С ИЗОЛЯЦИЕЙ ИЗ РЕЗИНЫ, В ОБОЛОЧКЕ ИЗ ПОЛИМЕРНОЙ КОМПОЗИЦИИ, НЕ СОДЕРЖАЩЕЙ ГАЛОГЕНОВ, МАРКА КПСНГ(А)-FRHF, ЧИСЛО ПАР И СЕЧЕНИЕ ЖИЛ, ММ2: 1Х2Х1 (КПСНГ(А)-FRLSLTx 1х2х1)</t>
  </si>
  <si>
    <t>1.23-9-113</t>
  </si>
  <si>
    <t>КАБЕЛИ СИММЕТРИЧНЫЕ С МЕДНЫМИ ЖИЛАМИ, ОГНЕСТОЙКИЕ, ПАРНОЙ СКРУТКИ, С ИЗОЛЯЦИЕЙ ИЗ РЕЗИНЫ, В ОБОЛОЧКЕ ИЗ ПОЛИМЕРНОЙ КОМПОЗИЦИИ, НЕ СОДЕРЖАЩЕЙ ГАЛОГЕНОВ, МАРКА КПСНГ(А)-FRHF, ЧИСЛО ПАР И СЕЧЕНИЕ ЖИЛ, ММ2: 1Х2Х1,5 (КПСНГ(А)-FRLSLTx 1х2х1,5)</t>
  </si>
  <si>
    <t>Раздел 3. Система охранной сигнализации</t>
  </si>
  <si>
    <t>13-1-3-7</t>
  </si>
  <si>
    <t>Контроллеры интеллектуальные управляющие, с программным обеспечением: ИУК-41Д(Д-16) Аналогово-дискретных входов - 8, дискретный релейные выход (Приток-А-КОП-02)</t>
  </si>
  <si>
    <t>13-1-2-214</t>
  </si>
  <si>
    <t>Блок индикации С2000-БКИ; Количество двухцветных индикаторов для отображения состояния разделов 60, количество одноцветных системных индикаторов для отображения принятых сообщений 8, количество кнопок для управления разделами 60, напряжение питания10.2…28 B, потребляемый ток, в дежурном режиме 200 мА, диапазон рабочих температур -30…+55°С, габаритные размеры 340х170х25 мм</t>
  </si>
  <si>
    <t>13-1-1-20</t>
  </si>
  <si>
    <t>Батареи аккумуляторные, емкость, А-ч: 7 Напряжение 12 В</t>
  </si>
  <si>
    <t>4.10-81-4</t>
  </si>
  <si>
    <t>ИЗВЕЩАТЕЛИ ОС АВТОМАТИЧЕСКИЕ: КОНТАКТНЫЙ, МАГНИТО-КОНТАКТНЫЙ НА ОТКРЫВАНИЕ ОКОН, ДВЕРЕЙ</t>
  </si>
  <si>
    <t>1.14-2-12</t>
  </si>
  <si>
    <t>СИГНАЛИЗАТОРЫ МАГНИТОКОНТАКТНЫЕ, ТИП СМК-3</t>
  </si>
  <si>
    <t>4.10-81-5</t>
  </si>
  <si>
    <t>ИЗВЕЩАТЕЛИ ОС АВТОМАТИЧЕСКИЕ: УДАРНО-КОНТАКТНЫЙ, БЕСКОНТАКТНЫЙ ЭЛЕКТРОМАГНИТНЫЙ ИЛИ ПЬЕЗОЭЛЕКТРИЧЕСКИЙ, УСТАНАВЛИВАЕМЫЙ НА СТЕКЛЕ</t>
  </si>
  <si>
    <t>1.14-2-54</t>
  </si>
  <si>
    <t>ИЗВЕЩАТЕЛИ ОХРАННЫЕ, ТИП ФОТОН-Ш (ИО-309-7), ПОВЕРХНОСТНЫЙ (С2000-ШИК)</t>
  </si>
  <si>
    <t>1.14-2-70</t>
  </si>
  <si>
    <t>ИЗВЕЩАТЕЛИ ОХРАННЫЕ, ТИП ИО 101-1, КНОПКА ТРЕВОЖНАЯ РУЧНАЯ  (Астра-321)</t>
  </si>
  <si>
    <t>4.8-280-1</t>
  </si>
  <si>
    <t>ПРОКЛАДКА ПЛАСТИКОВОГО КАБЕЛЬ-КАНАЛА ПО КИРПИЧНОМУ ОСНОВАНИЮ</t>
  </si>
  <si>
    <t>4.8-162-1</t>
  </si>
  <si>
    <t>ПРОВОДА И КАБЕЛИ В КОРОБАХ, ПРОВОД, СЕЧЕНИЕ: ДО 6 ММ2</t>
  </si>
  <si>
    <t>Прайс-лист лист 7</t>
  </si>
  <si>
    <t>Кабель монтажный КПСВВнг(А)-LSLTx 1х2х0,5    Ц:14,15/1,18/5,23*1,02</t>
  </si>
  <si>
    <t>1.21-5-865</t>
  </si>
  <si>
    <t>КОРОБКИ РАСПАЕЧНЫЕ МЕТАЛЛИЧЕСКИЕ С КРЫШКОЙ, ОТКРЫТОЙ УСТАНОВКИ, ДИАМЕТР 101 ММ, ТИП МОК-4</t>
  </si>
  <si>
    <t>5.2-32-1</t>
  </si>
  <si>
    <t>ПРОВЕРКА ВСЕГО ТЕХНОЛОГИЧЕСКОГО КОМПЛЕКСА В РЕЖИМАХ РАБОТЫ И КОНТРОЛЯ, СДАЧА В ЭКСПЛУАТАЦИЮ</t>
  </si>
  <si>
    <t>КОМПЛЕКС</t>
  </si>
  <si>
    <t>117/15-ОПС</t>
  </si>
  <si>
    <t>Монтаж блока контроля датчиков (БКД) в диспетчерской</t>
  </si>
  <si>
    <t>Аппараты приемные, приборы приемно-контрольные объектовые на 1 луч</t>
  </si>
  <si>
    <t>Приборы и устройства сигнализирующие объектовые, устройства оптико-(фото) электрические, блок питания и контроля</t>
  </si>
  <si>
    <t>Установка съемных и выдвижных блоков (модулей, ячеек, ТЭЗ) массой до 5 кг</t>
  </si>
  <si>
    <t>Извещатели ПС автоматические, дымовой, фотоэлектрический, радиоизотопный, световой в нормальном исполнении</t>
  </si>
  <si>
    <t>Монтаж аппарата управления и сигнализации с количеством подключаемых концов до 2</t>
  </si>
  <si>
    <t>Аппараты приемные, приборы ПС приемно-контрольные, пусковые, концентратор, блок базовый на 10 лучей</t>
  </si>
  <si>
    <t>Прокладка пластикового кабель-канала по кирпичному основанию</t>
  </si>
  <si>
    <t>Трубы гофрированные поливинилхлоридные наружным диаметром 20 мм открыто по стенам и потолкам с установкой соединительных коробок</t>
  </si>
  <si>
    <t>Прокладка в коробах провода сечением до 6 мм2</t>
  </si>
  <si>
    <t>Затягивание провода в проложенные трубы и металлические рукава, первого одножильного или многожильного в общей оплетке, суммарное сечение до 2,5 мм2</t>
  </si>
  <si>
    <t>Монтаж отдельно устанавливаемого усилителя дуплексного или абонентского</t>
  </si>
  <si>
    <t>Монтаж блоков управления и распределительных пунктов (шкафов) высотой до 1700 мм, блока управления шкафного исполнения или распределительного пункта (шкафа), устанавливаемого на стене, высотой и шириной 600х600 мм</t>
  </si>
  <si>
    <t>Монтаж устройства сигнально-блокировочного</t>
  </si>
  <si>
    <t>Монтаж детали на пультах и панелях - кнопка</t>
  </si>
  <si>
    <t>Извещатели ПС автоматические, тепловой электроконтактный, магнито-контактный в нормальном исполнении</t>
  </si>
  <si>
    <t>Приборы и устройства сигнализирующие объектовые, устройства оптико-(фото) электрические, прибор оптико-электрический в одноблочном исполнении</t>
  </si>
  <si>
    <t>Конструкция для установки извещателя</t>
  </si>
  <si>
    <t>Аппараты приемные, устройства промежуточные на 10 лучей</t>
  </si>
  <si>
    <t>Установка для трубных проводок ящика протяжного или коробки размерами до 200х200 мм</t>
  </si>
  <si>
    <t>Оборудование АПС, СОУЭ</t>
  </si>
  <si>
    <t>26.30.50.113. п.1</t>
  </si>
  <si>
    <t>26.30.50.113. п.2</t>
  </si>
  <si>
    <t>26.30.50.113. п.3</t>
  </si>
  <si>
    <t>4.10-80-10</t>
  </si>
  <si>
    <t>26.30.50.113. п.4</t>
  </si>
  <si>
    <t>26.30.50.113. п.37</t>
  </si>
  <si>
    <t>26.20.40.111. п.6</t>
  </si>
  <si>
    <t>27.20.24.000. п.7</t>
  </si>
  <si>
    <t>26.30.50.121. п.9</t>
  </si>
  <si>
    <t>4.8-58-1</t>
  </si>
  <si>
    <t>26.30.50.113. п.8</t>
  </si>
  <si>
    <t>26.30.50.113. п.10</t>
  </si>
  <si>
    <t>26.30.50.121. п.11</t>
  </si>
  <si>
    <t>27.33.13.130. п.12</t>
  </si>
  <si>
    <t>25.72.14.190. п.13</t>
  </si>
  <si>
    <t>КОМПЛ</t>
  </si>
  <si>
    <t>27.33.13.130. п.14</t>
  </si>
  <si>
    <t>27.33.13.130. п.15</t>
  </si>
  <si>
    <t>27.33.13.130. п.16</t>
  </si>
  <si>
    <t>4.8-288-2</t>
  </si>
  <si>
    <t>22.21.29.110. п.17</t>
  </si>
  <si>
    <t>27.21.29.130. п.30</t>
  </si>
  <si>
    <t>27.32.13.148. п.18</t>
  </si>
  <si>
    <t>27.32.13.143. п.19</t>
  </si>
  <si>
    <t>4.8-175-1</t>
  </si>
  <si>
    <t>27.32.13.143. п.20</t>
  </si>
  <si>
    <t>26.30.50.114. п.21</t>
  </si>
  <si>
    <t>26.30.50.113. п.22</t>
  </si>
  <si>
    <t>26.30.11.122. п.23</t>
  </si>
  <si>
    <t>4.8-239-3</t>
  </si>
  <si>
    <t>26.30.50.113. п.24</t>
  </si>
  <si>
    <t>26.30.50.114. п.25</t>
  </si>
  <si>
    <t>26.30.50.114. п.27</t>
  </si>
  <si>
    <t>26.30.50.114. п.26</t>
  </si>
  <si>
    <t>4.8-60-1</t>
  </si>
  <si>
    <t>26.30.50.122. п.28</t>
  </si>
  <si>
    <t>26.30.50.122. п.29</t>
  </si>
  <si>
    <t>27.20.24.000. п.31</t>
  </si>
  <si>
    <t>4.10-81-1</t>
  </si>
  <si>
    <t>26.30.50.121. п.32</t>
  </si>
  <si>
    <t>4.10-82-5</t>
  </si>
  <si>
    <t>4.10-81-6</t>
  </si>
  <si>
    <t>26.30.50.121. п.33</t>
  </si>
  <si>
    <t>26.30.50.120. п.38</t>
  </si>
  <si>
    <t>26.30.50.115. п.34</t>
  </si>
  <si>
    <t>4.10-80-11</t>
  </si>
  <si>
    <t>26.30.50.113. п.35</t>
  </si>
  <si>
    <t>4.10-118-8</t>
  </si>
  <si>
    <t>27.33.14.000. п.36</t>
  </si>
  <si>
    <t xml:space="preserve"> 23/085-И-ИОС5</t>
  </si>
  <si>
    <t>Новые работы ЛС №  02-01-08_доб.</t>
  </si>
  <si>
    <t>15(12)</t>
  </si>
  <si>
    <t>19(14)</t>
  </si>
  <si>
    <t>23(19)</t>
  </si>
  <si>
    <t>37(38)</t>
  </si>
  <si>
    <t>47(36, 43)</t>
  </si>
  <si>
    <t>73(78)</t>
  </si>
  <si>
    <t xml:space="preserve">Прокладка пластикового кабель-канала по кирпичному основанию
</t>
  </si>
  <si>
    <t>76(82)</t>
  </si>
  <si>
    <t xml:space="preserve">Прокладка в коробах провода сечением до 6 мм2
</t>
  </si>
  <si>
    <t>Раздел 1. Система охранно-пожарной сигнализации и оповещения</t>
  </si>
  <si>
    <t>С2000М исп.02 Болид Пульт контроля и управления охранно-пожарный</t>
  </si>
  <si>
    <t>Контрольно-пусковой блок С2000-КПБ</t>
  </si>
  <si>
    <t>С2000-КДЛ-2И Болид Контроллер двухпроводной линии связи</t>
  </si>
  <si>
    <t>Блок сигнально-пусковой адресный С2000-СП4/220</t>
  </si>
  <si>
    <t>ПАК Стрелец мониторинг исп. 2: Объектовая станция</t>
  </si>
  <si>
    <t>С2000-БКИ Болид Блок контроля и индикации</t>
  </si>
  <si>
    <t>РИП-12 исп.56 (РИП-12-6/80М3-Р-RS) Болид Резервированный источник питания с RS-485</t>
  </si>
  <si>
    <t>АКБ 12 В 40 А/ч АБ 1240М</t>
  </si>
  <si>
    <t>Болид ДИП-34А-03 ИП 212-34А дымовой пожарный извещатель</t>
  </si>
  <si>
    <t>УДП 513-3АМ исп.02 Болид Устройство дистанционного пуска адресное</t>
  </si>
  <si>
    <t>Блок-разветвительно изолирующий Болид БРИЗ</t>
  </si>
  <si>
    <t>Болид ИПР 513-3АМ исп. 01 ручной пожарный извещатель</t>
  </si>
  <si>
    <t>Промрукав Кабель-канал 2-й замок 40х16 PR03.0052</t>
  </si>
  <si>
    <t>Комплекты для крепления ОКЛ с использованием винта,   заклепки и хомута FR ПР-40 (100 шт) Промрукав 15,99*100</t>
  </si>
  <si>
    <t>Внутренний угол 40х16 мм (4 шт/комп) Промрукав</t>
  </si>
  <si>
    <t>Соединитель на стык 40х16 мм (4 шт/комп) Промрукав</t>
  </si>
  <si>
    <t>Внешний угол 40х16 мм (4 шт/комп) Промрукав</t>
  </si>
  <si>
    <t>Труба гофрированная ПВХ легкая 350Н серая д20 мм с/з(100м) Промрукав, PR.012031</t>
  </si>
  <si>
    <t>Держатель с защелкой и дюбелем, д.20мм 51320</t>
  </si>
  <si>
    <t>Кабель (провод) КПРВГнг(А)-FRLSLTx 3х1,5 Паритет</t>
  </si>
  <si>
    <t>КСРВнг(А)-FRLSLTx 1х2х0,50 Паритет  102205</t>
  </si>
  <si>
    <t>КСРВнг(А)-FRLSLTx 1х2х0,80 Паритет  100900</t>
  </si>
  <si>
    <t>Прибор речевого оповещения  Рупор-300</t>
  </si>
  <si>
    <t>Блок диспетчерский Рупор-ДБ исп.02</t>
  </si>
  <si>
    <t>Блок коммутации Рупор-ДК исп.02</t>
  </si>
  <si>
    <t>Устройство сопряжения с РСО г. Москвы, "УС-1" (БАО-РСПИ+БСМС)</t>
  </si>
  <si>
    <t>Оповещатель пожарный речевой настенный  ОПР-С106.1</t>
  </si>
  <si>
    <t>Оповещатель охранно-пожарный световой (табло) Молния-12</t>
  </si>
  <si>
    <t>Оповещатель охранно-пожарный светозвуковой Маяк-12-К</t>
  </si>
  <si>
    <t>Адресный модуль контроля линий  Рупор-300-МК</t>
  </si>
  <si>
    <t>Абонентская вызывная панель Рупор-ДА исп.02</t>
  </si>
  <si>
    <t>АКБ 12 В 26 А/ч АБ 1226М</t>
  </si>
  <si>
    <t>Извещатель охранный магнитно-контактный адресный С2000-СМК исп.05</t>
  </si>
  <si>
    <t>Извещатель ИК адресный с кронштейном С2000-ИК исп.03</t>
  </si>
  <si>
    <t>Кнопка тревожная С2000-КТ</t>
  </si>
  <si>
    <t>Устройство оконечное системы передачи извещений по   каналам сотовой связи GSM УО-4С исп.02</t>
  </si>
  <si>
    <t>Коробка огнестойкая для о/п 40-0210-FR1.5-4 Е15-Е120   80х80х40 Промрукав</t>
  </si>
</sst>
</file>

<file path=xl/styles.xml><?xml version="1.0" encoding="utf-8"?>
<style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main" xmlns:ns4="http://schemas.microsoft.com/office/spreadsheetml/2010/11/main" xmlns:x14ac="http://schemas.microsoft.com/office/spreadsheetml/2009/9/ac" xmlns:x16r2="http://schemas.microsoft.com/office/spreadsheetml/2015/02/main" xmlns:xr="http://schemas.microsoft.com/office/spreadsheetml/2014/revision" ns1:Ignorable="x14ac x16r2 xr">
  <numFmts count="8">
    <numFmt numFmtId="43" formatCode="_-* #,##0.00_-;\-* #,##0.00_-;_-* &quot;-&quot;??_-;_-@_-"/>
    <numFmt numFmtId="164" formatCode="_-* #,##0.00_р_._-;\-* #,##0.00_р_._-;_-* &quot;-&quot;??_р_._-;_-@_-"/>
    <numFmt numFmtId="165" formatCode="_-* #,##0.00\ _₽_-;\-* #,##0.00\ _₽_-;_-* &quot;-&quot;??\ _₽_-;_-@_-"/>
    <numFmt numFmtId="166" formatCode="0.0000"/>
    <numFmt numFmtId="167" formatCode="0.000"/>
    <numFmt numFmtId="168" formatCode="0.00000"/>
    <numFmt numFmtId="169" formatCode="#,##0.00;[Red]\-\ #,##0.00"/>
    <numFmt numFmtId="170" formatCode="0.0"/>
  </numFmts>
  <fonts count="77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u/>
      <sz val="10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rgb="FF343434"/>
      <name val="Times New Roman"/>
      <family val="1"/>
      <charset val="204"/>
    </font>
    <font>
      <sz val="10"/>
      <color rgb="FF1F1F1F"/>
      <name val="Times New Roman"/>
      <family val="1"/>
      <charset val="204"/>
    </font>
    <font>
      <sz val="10"/>
      <color rgb="FF151515"/>
      <name val="Times New Roman"/>
      <family val="1"/>
      <charset val="204"/>
    </font>
    <font>
      <sz val="10"/>
      <color rgb="FF212121"/>
      <name val="Times New Roman"/>
      <family val="1"/>
      <charset val="204"/>
    </font>
    <font>
      <sz val="10"/>
      <color rgb="FF1D1D1D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2B2B2B"/>
      <name val="Times New Roman"/>
      <family val="1"/>
      <charset val="204"/>
    </font>
    <font>
      <sz val="10"/>
      <color rgb="FF595959"/>
      <name val="Times New Roman"/>
      <family val="1"/>
      <charset val="204"/>
    </font>
    <font>
      <sz val="10"/>
      <color rgb="FF313131"/>
      <name val="Times New Roman"/>
      <family val="1"/>
      <charset val="204"/>
    </font>
    <font>
      <sz val="10"/>
      <color rgb="FF282828"/>
      <name val="Times New Roman"/>
      <family val="1"/>
      <charset val="204"/>
    </font>
    <font>
      <sz val="10"/>
      <color rgb="FF262626"/>
      <name val="Times New Roman"/>
      <family val="1"/>
      <charset val="204"/>
    </font>
    <font>
      <sz val="10"/>
      <color rgb="FF3B3B3B"/>
      <name val="Times New Roman"/>
      <family val="1"/>
      <charset val="204"/>
    </font>
    <font>
      <sz val="10"/>
      <color rgb="FF232323"/>
      <name val="Times New Roman"/>
      <family val="1"/>
      <charset val="204"/>
    </font>
    <font>
      <sz val="10"/>
      <color rgb="FF565656"/>
      <name val="Times New Roman"/>
      <family val="1"/>
      <charset val="204"/>
    </font>
    <font>
      <sz val="10"/>
      <color rgb="FF131313"/>
      <name val="Times New Roman"/>
      <family val="1"/>
      <charset val="204"/>
    </font>
    <font>
      <sz val="10"/>
      <color rgb="FF111111"/>
      <name val="Times New Roman"/>
      <family val="1"/>
      <charset val="204"/>
    </font>
    <font>
      <sz val="10"/>
      <color rgb="FF1C1C1C"/>
      <name val="Times New Roman"/>
      <family val="1"/>
      <charset val="204"/>
    </font>
    <font>
      <sz val="10"/>
      <color rgb="FF2A2A2A"/>
      <name val="Times New Roman"/>
      <family val="1"/>
      <charset val="204"/>
    </font>
    <font>
      <sz val="10"/>
      <color rgb="FF1A1A1A"/>
      <name val="Times New Roman"/>
      <family val="1"/>
      <charset val="204"/>
    </font>
    <font>
      <sz val="10"/>
      <color rgb="FF0E0E0E"/>
      <name val="Times New Roman"/>
      <family val="1"/>
      <charset val="204"/>
    </font>
    <font>
      <sz val="10"/>
      <color rgb="FF181818"/>
      <name val="Times New Roman"/>
      <family val="1"/>
      <charset val="204"/>
    </font>
    <font>
      <sz val="10"/>
      <color rgb="FF0A0A0A"/>
      <name val="Times New Roman"/>
      <family val="1"/>
      <charset val="204"/>
    </font>
    <font>
      <sz val="10"/>
      <color rgb="FF363636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indexed="8"/>
      <name val="Helvetica Neue"/>
    </font>
    <font>
      <sz val="11"/>
      <color indexed="8"/>
      <name val="Calibri"/>
      <family val="2"/>
      <charset val="204"/>
    </font>
    <font>
      <sz val="8"/>
      <name val="Times New Roman"/>
      <family val="1"/>
      <charset val="204"/>
    </font>
    <font>
      <sz val="10"/>
      <name val="Verdana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9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name val="Arial"/>
      <family val="2"/>
      <charset val="204"/>
    </font>
    <font>
      <b/>
      <sz val="13"/>
      <name val="Arial"/>
      <family val="2"/>
      <charset val="204"/>
    </font>
    <font>
      <b/>
      <u/>
      <sz val="11"/>
      <name val="Arial"/>
      <family val="2"/>
      <charset val="204"/>
    </font>
    <font>
      <b/>
      <sz val="10"/>
      <color rgb="FFFF0000"/>
      <name val="Times New Roman"/>
      <family val="1"/>
      <charset val="204"/>
    </font>
    <font>
      <i/>
      <sz val="10"/>
      <name val="Arial"/>
      <family val="2"/>
      <charset val="204"/>
    </font>
    <font>
      <sz val="10"/>
      <color rgb="FF821E82"/>
      <name val="Arial"/>
      <family val="2"/>
      <charset val="204"/>
    </font>
    <font>
      <b/>
      <sz val="11"/>
      <color rgb="FF821E82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i/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i/>
      <sz val="8"/>
      <color rgb="FF7F7F7F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name val="Arial"/>
      <family val="2"/>
      <charset val="204"/>
    </font>
    <font>
      <b/>
      <i/>
      <sz val="14"/>
      <color rgb="FF7F7F7F"/>
      <name val="Arial"/>
      <family val="2"/>
      <charset val="204"/>
    </font>
    <font>
      <b/>
      <sz val="9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8"/>
      <color rgb="FFFF0000"/>
      <name val="Arial"/>
      <family val="2"/>
      <charset val="204"/>
    </font>
    <font>
      <b/>
      <sz val="11"/>
      <color rgb="FF0070C0"/>
      <name val="Arial"/>
      <family val="2"/>
      <charset val="204"/>
    </font>
    <font>
      <u/>
      <sz val="14"/>
      <name val="Arial"/>
      <family val="2"/>
      <charset val="204"/>
    </font>
    <font>
      <b/>
      <sz val="12"/>
      <name val="Arial Cyr"/>
      <charset val="204"/>
    </font>
    <font>
      <u/>
      <sz val="12"/>
      <name val="Arial"/>
      <family val="2"/>
      <charset val="204"/>
    </font>
    <font>
      <b/>
      <sz val="10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2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rgb="FF38383B"/>
      </left>
      <right style="thin">
        <color rgb="FF38383B"/>
      </right>
      <top style="thin">
        <color rgb="FF38383B"/>
      </top>
      <bottom/>
      <diagonal/>
    </border>
    <border>
      <left style="thin">
        <color rgb="FF38383B"/>
      </left>
      <right/>
      <top style="thin">
        <color rgb="FF38383B"/>
      </top>
      <bottom style="thin">
        <color rgb="FF38383B"/>
      </bottom>
      <diagonal/>
    </border>
    <border>
      <left/>
      <right style="thin">
        <color rgb="FF38383B"/>
      </right>
      <top style="thin">
        <color rgb="FF38383B"/>
      </top>
      <bottom style="thin">
        <color rgb="FF38383B"/>
      </bottom>
      <diagonal/>
    </border>
    <border>
      <left/>
      <right/>
      <top style="thin">
        <color rgb="FF38383B"/>
      </top>
      <bottom style="thin">
        <color rgb="FF38383B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8383B"/>
      </left>
      <right style="thin">
        <color rgb="FF38383B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1">
    <xf numFmtId="0" fontId="0" fillId="0" borderId="0"/>
    <xf numFmtId="43" fontId="30" fillId="0" borderId="0" applyFont="0" applyFill="0" applyBorder="0" applyAlignment="0" applyProtection="0"/>
    <xf numFmtId="0" fontId="31" fillId="0" borderId="0"/>
    <xf numFmtId="0" fontId="32" fillId="0" borderId="0"/>
    <xf numFmtId="0" fontId="1" fillId="0" borderId="0"/>
    <xf numFmtId="43" fontId="1" fillId="0" borderId="0" applyFont="0" applyFill="0" applyBorder="0" applyAlignment="0" applyProtection="0"/>
    <xf numFmtId="0" fontId="12" fillId="0" borderId="0"/>
    <xf numFmtId="9" fontId="33" fillId="0" borderId="0" applyFont="0" applyFill="0" applyBorder="0" applyAlignment="0" applyProtection="0"/>
    <xf numFmtId="0" fontId="34" fillId="0" borderId="0" applyNumberFormat="0" applyFill="0" applyBorder="0" applyProtection="0">
      <alignment vertical="top" wrapText="1"/>
    </xf>
    <xf numFmtId="0" fontId="35" fillId="0" borderId="0"/>
    <xf numFmtId="0" fontId="33" fillId="0" borderId="0"/>
    <xf numFmtId="0" fontId="12" fillId="0" borderId="6">
      <alignment horizontal="center"/>
    </xf>
    <xf numFmtId="0" fontId="33" fillId="0" borderId="0">
      <alignment vertical="top"/>
    </xf>
    <xf numFmtId="0" fontId="12" fillId="0" borderId="6">
      <alignment horizontal="center"/>
    </xf>
    <xf numFmtId="0" fontId="12" fillId="0" borderId="0">
      <alignment vertical="top"/>
    </xf>
    <xf numFmtId="0" fontId="33" fillId="0" borderId="0"/>
    <xf numFmtId="0" fontId="38" fillId="0" borderId="0">
      <alignment horizontal="right" vertical="top" wrapText="1"/>
    </xf>
    <xf numFmtId="0" fontId="12" fillId="0" borderId="0"/>
    <xf numFmtId="0" fontId="33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2" fontId="37" fillId="0" borderId="0">
      <alignment horizontal="right" vertical="top"/>
    </xf>
    <xf numFmtId="0" fontId="33" fillId="0" borderId="0"/>
    <xf numFmtId="0" fontId="12" fillId="0" borderId="0"/>
    <xf numFmtId="0" fontId="12" fillId="0" borderId="6">
      <alignment horizontal="center" wrapText="1"/>
    </xf>
    <xf numFmtId="0" fontId="33" fillId="0" borderId="0">
      <alignment vertical="top"/>
    </xf>
    <xf numFmtId="0" fontId="33" fillId="0" borderId="0">
      <alignment vertical="top"/>
    </xf>
    <xf numFmtId="0" fontId="37" fillId="0" borderId="6">
      <alignment horizontal="center" vertical="top"/>
    </xf>
    <xf numFmtId="0" fontId="37" fillId="0" borderId="6">
      <alignment horizontal="center" vertical="center"/>
    </xf>
    <xf numFmtId="0" fontId="12" fillId="0" borderId="0"/>
    <xf numFmtId="0" fontId="12" fillId="0" borderId="6">
      <alignment horizontal="center" wrapText="1"/>
    </xf>
    <xf numFmtId="0" fontId="12" fillId="0" borderId="6">
      <alignment horizontal="center"/>
    </xf>
    <xf numFmtId="0" fontId="12" fillId="0" borderId="6">
      <alignment horizontal="center" wrapText="1"/>
    </xf>
    <xf numFmtId="0" fontId="33" fillId="0" borderId="0"/>
    <xf numFmtId="0" fontId="12" fillId="0" borderId="0">
      <alignment horizontal="center"/>
    </xf>
    <xf numFmtId="0" fontId="12" fillId="0" borderId="0">
      <alignment horizontal="left" vertical="top"/>
    </xf>
    <xf numFmtId="0" fontId="12" fillId="0" borderId="0"/>
    <xf numFmtId="0" fontId="31" fillId="0" borderId="0"/>
    <xf numFmtId="0" fontId="53" fillId="0" borderId="0"/>
  </cellStyleXfs>
  <cellXfs count="390">
    <xf numFmtId="0" fontId="0" fillId="0" borderId="0" xfId="0" applyAlignment="1">
      <alignment horizontal="left" vertical="top"/>
    </xf>
    <xf numFmtId="167" fontId="40" fillId="0" borderId="6" xfId="0" applyNumberFormat="1" applyFont="1" applyFill="1" applyBorder="1" applyAlignment="1" applyProtection="1">
      <alignment horizontal="center" vertical="top" wrapText="1"/>
    </xf>
    <xf numFmtId="0" fontId="40" fillId="0" borderId="6" xfId="0" applyNumberFormat="1" applyFont="1" applyFill="1" applyBorder="1" applyAlignment="1" applyProtection="1">
      <alignment horizontal="center" vertical="top"/>
    </xf>
    <xf numFmtId="2" fontId="11" fillId="0" borderId="6" xfId="0" applyNumberFormat="1" applyFont="1" applyFill="1" applyBorder="1" applyAlignment="1">
      <alignment horizontal="center" vertical="top" shrinkToFit="1"/>
    </xf>
    <xf numFmtId="0" fontId="31" fillId="0" borderId="6" xfId="0" applyNumberFormat="1" applyFont="1" applyFill="1" applyBorder="1" applyAlignment="1" applyProtection="1">
      <alignment horizontal="center" vertical="top" wrapText="1"/>
    </xf>
    <xf numFmtId="167" fontId="40" fillId="0" borderId="6" xfId="0" applyNumberFormat="1" applyFont="1" applyFill="1" applyBorder="1" applyAlignment="1" applyProtection="1">
      <alignment horizontal="center" vertical="top"/>
    </xf>
    <xf numFmtId="168" fontId="40" fillId="0" borderId="6" xfId="0" applyNumberFormat="1" applyFont="1" applyFill="1" applyBorder="1" applyAlignment="1" applyProtection="1">
      <alignment horizontal="center" vertical="top" wrapText="1"/>
    </xf>
    <xf numFmtId="4" fontId="13" fillId="0" borderId="6" xfId="0" applyNumberFormat="1" applyFont="1" applyFill="1" applyBorder="1" applyAlignment="1">
      <alignment horizontal="center" vertical="top" shrinkToFit="1"/>
    </xf>
    <xf numFmtId="166" fontId="40" fillId="0" borderId="6" xfId="0" applyNumberFormat="1" applyFont="1" applyFill="1" applyBorder="1" applyAlignment="1" applyProtection="1">
      <alignment horizontal="center" vertical="top"/>
    </xf>
    <xf numFmtId="1" fontId="40" fillId="0" borderId="6" xfId="0" applyNumberFormat="1" applyFont="1" applyFill="1" applyBorder="1" applyAlignment="1" applyProtection="1">
      <alignment horizontal="center" vertical="top" wrapText="1"/>
    </xf>
    <xf numFmtId="0" fontId="40" fillId="0" borderId="6" xfId="0" applyNumberFormat="1" applyFont="1" applyFill="1" applyBorder="1" applyAlignment="1" applyProtection="1">
      <alignment horizontal="left" vertical="top" wrapText="1"/>
    </xf>
    <xf numFmtId="0" fontId="40" fillId="0" borderId="6" xfId="0" applyNumberFormat="1" applyFont="1" applyFill="1" applyBorder="1" applyAlignment="1" applyProtection="1">
      <alignment vertical="top" wrapText="1"/>
    </xf>
    <xf numFmtId="166" fontId="40" fillId="0" borderId="6" xfId="0" applyNumberFormat="1" applyFont="1" applyFill="1" applyBorder="1" applyAlignment="1" applyProtection="1">
      <alignment horizontal="center" vertical="top" wrapText="1"/>
    </xf>
    <xf numFmtId="0" fontId="43" fillId="0" borderId="0" xfId="2" applyFont="1"/>
    <xf numFmtId="0" fontId="31" fillId="0" borderId="0" xfId="2"/>
    <xf numFmtId="0" fontId="41" fillId="0" borderId="0" xfId="2" applyFont="1"/>
    <xf numFmtId="0" fontId="41" fillId="0" borderId="0" xfId="2" applyFont="1" applyBorder="1" applyAlignment="1">
      <alignment horizontal="left" wrapText="1"/>
    </xf>
    <xf numFmtId="0" fontId="41" fillId="0" borderId="0" xfId="2" applyFont="1" applyAlignment="1">
      <alignment horizontal="center" vertical="center" wrapText="1"/>
    </xf>
    <xf numFmtId="169" fontId="42" fillId="0" borderId="0" xfId="2" applyNumberFormat="1" applyFont="1"/>
    <xf numFmtId="0" fontId="42" fillId="0" borderId="0" xfId="2" applyFont="1"/>
    <xf numFmtId="169" fontId="41" fillId="0" borderId="0" xfId="2" applyNumberFormat="1" applyFont="1"/>
    <xf numFmtId="0" fontId="41" fillId="0" borderId="6" xfId="2" applyFont="1" applyBorder="1" applyAlignment="1">
      <alignment horizontal="center" vertical="center" wrapText="1"/>
    </xf>
    <xf numFmtId="0" fontId="41" fillId="0" borderId="7" xfId="2" applyFont="1" applyBorder="1" applyAlignment="1">
      <alignment horizontal="center" vertical="center" wrapText="1"/>
    </xf>
    <xf numFmtId="169" fontId="31" fillId="0" borderId="0" xfId="2" applyNumberFormat="1"/>
    <xf numFmtId="0" fontId="41" fillId="0" borderId="5" xfId="2" applyFont="1" applyBorder="1"/>
    <xf numFmtId="168" fontId="40" fillId="0" borderId="6" xfId="0" applyNumberFormat="1" applyFont="1" applyFill="1" applyBorder="1" applyAlignment="1" applyProtection="1">
      <alignment horizontal="center" vertical="top"/>
    </xf>
    <xf numFmtId="0" fontId="5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center" vertical="center" wrapText="1"/>
    </xf>
    <xf numFmtId="4" fontId="12" fillId="0" borderId="6" xfId="0" applyNumberFormat="1" applyFont="1" applyFill="1" applyBorder="1" applyAlignment="1">
      <alignment horizontal="center" vertical="top" wrapText="1"/>
    </xf>
    <xf numFmtId="0" fontId="12" fillId="0" borderId="6" xfId="0" applyFont="1" applyFill="1" applyBorder="1" applyAlignment="1">
      <alignment horizontal="center" vertical="top" wrapText="1"/>
    </xf>
    <xf numFmtId="43" fontId="5" fillId="0" borderId="6" xfId="1" applyFont="1" applyFill="1" applyBorder="1" applyAlignment="1">
      <alignment horizontal="left" vertical="top"/>
    </xf>
    <xf numFmtId="0" fontId="50" fillId="0" borderId="0" xfId="2" applyFont="1"/>
    <xf numFmtId="0" fontId="21" fillId="0" borderId="1" xfId="0" applyFont="1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left" vertical="top"/>
    </xf>
    <xf numFmtId="0" fontId="4" fillId="0" borderId="6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top"/>
    </xf>
    <xf numFmtId="4" fontId="4" fillId="0" borderId="6" xfId="0" applyNumberFormat="1" applyFont="1" applyFill="1" applyBorder="1" applyAlignment="1">
      <alignment horizontal="center" vertical="top" wrapText="1"/>
    </xf>
    <xf numFmtId="165" fontId="0" fillId="0" borderId="0" xfId="0" applyNumberForma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6" fillId="0" borderId="1" xfId="0" applyFont="1" applyFill="1" applyBorder="1" applyAlignment="1">
      <alignment horizontal="left" vertical="top" wrapText="1" indent="1"/>
    </xf>
    <xf numFmtId="0" fontId="12" fillId="0" borderId="1" xfId="0" applyFont="1" applyFill="1" applyBorder="1" applyAlignment="1">
      <alignment horizontal="left" vertical="top" wrapText="1" indent="2"/>
    </xf>
    <xf numFmtId="0" fontId="4" fillId="0" borderId="6" xfId="0" applyFont="1" applyFill="1" applyBorder="1" applyAlignment="1">
      <alignment horizontal="left" vertical="top" wrapText="1" indent="1"/>
    </xf>
    <xf numFmtId="0" fontId="4" fillId="0" borderId="9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/>
    </xf>
    <xf numFmtId="1" fontId="5" fillId="0" borderId="6" xfId="0" applyNumberFormat="1" applyFont="1" applyFill="1" applyBorder="1" applyAlignment="1">
      <alignment horizontal="left" vertical="top"/>
    </xf>
    <xf numFmtId="164" fontId="0" fillId="0" borderId="0" xfId="0" applyNumberFormat="1" applyFill="1" applyBorder="1" applyAlignment="1">
      <alignment horizontal="left" vertical="top"/>
    </xf>
    <xf numFmtId="0" fontId="42" fillId="0" borderId="0" xfId="2" applyFont="1" applyAlignment="1">
      <alignment horizontal="left" wrapText="1"/>
    </xf>
    <xf numFmtId="0" fontId="53" fillId="0" borderId="0" xfId="40"/>
    <xf numFmtId="0" fontId="54" fillId="0" borderId="0" xfId="40" applyNumberFormat="1" applyFont="1" applyFill="1" applyBorder="1" applyAlignment="1" applyProtection="1"/>
    <xf numFmtId="0" fontId="55" fillId="0" borderId="0" xfId="40" applyNumberFormat="1" applyFont="1" applyFill="1" applyBorder="1" applyAlignment="1" applyProtection="1">
      <alignment horizontal="center"/>
    </xf>
    <xf numFmtId="0" fontId="43" fillId="0" borderId="0" xfId="40" applyNumberFormat="1" applyFont="1" applyFill="1" applyBorder="1" applyAlignment="1" applyProtection="1">
      <alignment horizontal="right" vertical="top"/>
    </xf>
    <xf numFmtId="0" fontId="54" fillId="0" borderId="0" xfId="40" applyNumberFormat="1" applyFont="1" applyFill="1" applyBorder="1" applyAlignment="1" applyProtection="1">
      <alignment wrapText="1"/>
    </xf>
    <xf numFmtId="0" fontId="57" fillId="0" borderId="0" xfId="40" applyNumberFormat="1" applyFont="1" applyFill="1" applyBorder="1" applyAlignment="1" applyProtection="1">
      <alignment horizontal="center"/>
    </xf>
    <xf numFmtId="0" fontId="57" fillId="0" borderId="0" xfId="40" applyNumberFormat="1" applyFont="1" applyFill="1" applyBorder="1" applyAlignment="1" applyProtection="1"/>
    <xf numFmtId="0" fontId="54" fillId="0" borderId="0" xfId="40" applyNumberFormat="1" applyFont="1" applyFill="1" applyBorder="1" applyAlignment="1" applyProtection="1">
      <alignment horizontal="center"/>
    </xf>
    <xf numFmtId="0" fontId="54" fillId="0" borderId="0" xfId="40" applyNumberFormat="1" applyFont="1" applyFill="1" applyBorder="1" applyAlignment="1" applyProtection="1">
      <alignment horizontal="right" vertical="center"/>
    </xf>
    <xf numFmtId="0" fontId="55" fillId="0" borderId="0" xfId="40" applyNumberFormat="1" applyFont="1" applyFill="1" applyBorder="1" applyAlignment="1" applyProtection="1">
      <alignment horizontal="left"/>
    </xf>
    <xf numFmtId="2" fontId="54" fillId="0" borderId="0" xfId="40" applyNumberFormat="1" applyFont="1" applyFill="1" applyBorder="1" applyAlignment="1" applyProtection="1"/>
    <xf numFmtId="2" fontId="52" fillId="0" borderId="0" xfId="40" applyNumberFormat="1" applyFont="1" applyFill="1" applyBorder="1" applyAlignment="1" applyProtection="1">
      <alignment horizontal="right"/>
    </xf>
    <xf numFmtId="0" fontId="55" fillId="0" borderId="0" xfId="40" applyNumberFormat="1" applyFont="1" applyFill="1" applyBorder="1" applyAlignment="1" applyProtection="1">
      <alignment horizontal="left" vertical="center"/>
    </xf>
    <xf numFmtId="0" fontId="58" fillId="0" borderId="0" xfId="40" applyNumberFormat="1" applyFont="1" applyFill="1" applyBorder="1" applyAlignment="1" applyProtection="1"/>
    <xf numFmtId="2" fontId="58" fillId="0" borderId="0" xfId="40" applyNumberFormat="1" applyFont="1" applyFill="1" applyBorder="1" applyAlignment="1" applyProtection="1">
      <alignment horizontal="right"/>
    </xf>
    <xf numFmtId="0" fontId="54" fillId="0" borderId="0" xfId="40" applyNumberFormat="1" applyFont="1" applyFill="1" applyBorder="1" applyAlignment="1" applyProtection="1">
      <alignment horizontal="left" vertical="center"/>
    </xf>
    <xf numFmtId="0" fontId="54" fillId="0" borderId="0" xfId="40" applyNumberFormat="1" applyFont="1" applyFill="1" applyBorder="1" applyAlignment="1" applyProtection="1">
      <alignment horizontal="left" wrapText="1"/>
    </xf>
    <xf numFmtId="4" fontId="54" fillId="0" borderId="0" xfId="40" applyNumberFormat="1" applyFont="1" applyFill="1" applyBorder="1" applyAlignment="1" applyProtection="1">
      <alignment horizontal="right"/>
    </xf>
    <xf numFmtId="0" fontId="54" fillId="0" borderId="0" xfId="40" applyNumberFormat="1" applyFont="1" applyFill="1" applyBorder="1" applyAlignment="1" applyProtection="1">
      <alignment horizontal="left"/>
    </xf>
    <xf numFmtId="0" fontId="58" fillId="0" borderId="0" xfId="40" applyNumberFormat="1" applyFont="1" applyFill="1" applyBorder="1" applyAlignment="1" applyProtection="1">
      <alignment vertical="center"/>
    </xf>
    <xf numFmtId="0" fontId="58" fillId="0" borderId="6" xfId="40" applyNumberFormat="1" applyFont="1" applyFill="1" applyBorder="1" applyAlignment="1" applyProtection="1">
      <alignment horizontal="center" vertical="center"/>
    </xf>
    <xf numFmtId="0" fontId="58" fillId="0" borderId="6" xfId="40" applyNumberFormat="1" applyFont="1" applyFill="1" applyBorder="1" applyAlignment="1" applyProtection="1">
      <alignment horizontal="center" vertical="center" wrapText="1"/>
    </xf>
    <xf numFmtId="0" fontId="58" fillId="0" borderId="6" xfId="40" applyNumberFormat="1" applyFont="1" applyFill="1" applyBorder="1" applyAlignment="1" applyProtection="1">
      <alignment horizontal="center" vertical="top" wrapText="1"/>
    </xf>
    <xf numFmtId="0" fontId="54" fillId="0" borderId="6" xfId="40" applyNumberFormat="1" applyFont="1" applyFill="1" applyBorder="1" applyAlignment="1" applyProtection="1">
      <alignment horizontal="center" vertical="top" wrapText="1"/>
    </xf>
    <xf numFmtId="4" fontId="55" fillId="0" borderId="6" xfId="40" applyNumberFormat="1" applyFont="1" applyFill="1" applyBorder="1" applyAlignment="1" applyProtection="1">
      <alignment horizontal="right" vertical="top" wrapText="1"/>
    </xf>
    <xf numFmtId="0" fontId="52" fillId="0" borderId="0" xfId="40" applyNumberFormat="1" applyFont="1" applyFill="1" applyBorder="1" applyAlignment="1" applyProtection="1">
      <alignment vertical="top" wrapText="1"/>
    </xf>
    <xf numFmtId="0" fontId="52" fillId="0" borderId="18" xfId="40" applyNumberFormat="1" applyFont="1" applyFill="1" applyBorder="1" applyAlignment="1" applyProtection="1">
      <alignment vertical="top" wrapText="1"/>
    </xf>
    <xf numFmtId="0" fontId="55" fillId="0" borderId="6" xfId="40" applyNumberFormat="1" applyFont="1" applyFill="1" applyBorder="1" applyAlignment="1" applyProtection="1">
      <alignment vertical="top" wrapText="1"/>
    </xf>
    <xf numFmtId="0" fontId="52" fillId="0" borderId="6" xfId="40" applyNumberFormat="1" applyFont="1" applyFill="1" applyBorder="1" applyAlignment="1" applyProtection="1">
      <alignment horizontal="right" vertical="top" wrapText="1"/>
    </xf>
    <xf numFmtId="0" fontId="52" fillId="0" borderId="6" xfId="40" applyNumberFormat="1" applyFont="1" applyFill="1" applyBorder="1" applyAlignment="1" applyProtection="1">
      <alignment vertical="top" wrapText="1"/>
    </xf>
    <xf numFmtId="4" fontId="52" fillId="0" borderId="6" xfId="40" applyNumberFormat="1" applyFont="1" applyFill="1" applyBorder="1" applyAlignment="1" applyProtection="1">
      <alignment horizontal="right" vertical="top" wrapText="1"/>
    </xf>
    <xf numFmtId="0" fontId="58" fillId="0" borderId="6" xfId="40" applyNumberFormat="1" applyFont="1" applyFill="1" applyBorder="1" applyAlignment="1" applyProtection="1">
      <alignment horizontal="right" vertical="top" wrapText="1"/>
    </xf>
    <xf numFmtId="0" fontId="58" fillId="0" borderId="6" xfId="40" applyNumberFormat="1" applyFont="1" applyFill="1" applyBorder="1" applyAlignment="1" applyProtection="1">
      <alignment vertical="top" wrapText="1"/>
    </xf>
    <xf numFmtId="0" fontId="58" fillId="0" borderId="0" xfId="40" applyNumberFormat="1" applyFont="1" applyFill="1" applyBorder="1" applyAlignment="1" applyProtection="1">
      <alignment horizontal="left" vertical="top" wrapText="1"/>
    </xf>
    <xf numFmtId="4" fontId="58" fillId="0" borderId="6" xfId="40" applyNumberFormat="1" applyFont="1" applyFill="1" applyBorder="1" applyAlignment="1" applyProtection="1">
      <alignment horizontal="right" vertical="top" wrapText="1"/>
    </xf>
    <xf numFmtId="0" fontId="54" fillId="0" borderId="0" xfId="40" applyNumberFormat="1" applyFont="1" applyFill="1" applyBorder="1" applyAlignment="1" applyProtection="1">
      <alignment horizontal="right" vertical="top"/>
    </xf>
    <xf numFmtId="49" fontId="54" fillId="0" borderId="0" xfId="40" applyNumberFormat="1" applyFont="1" applyFill="1" applyBorder="1" applyAlignment="1" applyProtection="1">
      <alignment vertical="top" wrapText="1"/>
    </xf>
    <xf numFmtId="0" fontId="57" fillId="0" borderId="0" xfId="40" applyNumberFormat="1" applyFont="1" applyFill="1" applyBorder="1" applyAlignment="1" applyProtection="1">
      <alignment horizontal="center" vertical="center"/>
    </xf>
    <xf numFmtId="0" fontId="58" fillId="0" borderId="0" xfId="40" applyNumberFormat="1" applyFont="1" applyFill="1" applyBorder="1" applyAlignment="1" applyProtection="1">
      <alignment wrapText="1"/>
    </xf>
    <xf numFmtId="43" fontId="0" fillId="0" borderId="0" xfId="1" applyFont="1" applyFill="1" applyBorder="1" applyAlignment="1">
      <alignment horizontal="center" vertical="top"/>
    </xf>
    <xf numFmtId="49" fontId="61" fillId="0" borderId="7" xfId="40" applyNumberFormat="1" applyFont="1" applyFill="1" applyBorder="1" applyAlignment="1" applyProtection="1">
      <alignment horizontal="center" vertical="top" wrapText="1"/>
    </xf>
    <xf numFmtId="0" fontId="61" fillId="0" borderId="7" xfId="40" applyNumberFormat="1" applyFont="1" applyFill="1" applyBorder="1" applyAlignment="1" applyProtection="1">
      <alignment horizontal="left" vertical="top" wrapText="1"/>
    </xf>
    <xf numFmtId="0" fontId="61" fillId="0" borderId="12" xfId="40" applyNumberFormat="1" applyFont="1" applyFill="1" applyBorder="1" applyAlignment="1" applyProtection="1">
      <alignment horizontal="left" vertical="top" wrapText="1"/>
    </xf>
    <xf numFmtId="0" fontId="61" fillId="0" borderId="7" xfId="40" applyNumberFormat="1" applyFont="1" applyFill="1" applyBorder="1" applyAlignment="1" applyProtection="1">
      <alignment horizontal="center" vertical="top" wrapText="1"/>
    </xf>
    <xf numFmtId="0" fontId="45" fillId="0" borderId="7" xfId="40" applyNumberFormat="1" applyFont="1" applyFill="1" applyBorder="1" applyAlignment="1" applyProtection="1">
      <alignment horizontal="right" vertical="top" wrapText="1"/>
    </xf>
    <xf numFmtId="2" fontId="45" fillId="0" borderId="7" xfId="40" applyNumberFormat="1" applyFont="1" applyFill="1" applyBorder="1" applyAlignment="1" applyProtection="1">
      <alignment horizontal="right" vertical="top" wrapText="1"/>
    </xf>
    <xf numFmtId="0" fontId="45" fillId="0" borderId="7" xfId="40" applyNumberFormat="1" applyFont="1" applyFill="1" applyBorder="1" applyAlignment="1" applyProtection="1">
      <alignment horizontal="center" vertical="top" wrapText="1"/>
    </xf>
    <xf numFmtId="0" fontId="60" fillId="0" borderId="6" xfId="40" applyNumberFormat="1" applyFont="1" applyFill="1" applyBorder="1" applyAlignment="1" applyProtection="1">
      <alignment horizontal="left" vertical="top" wrapText="1"/>
    </xf>
    <xf numFmtId="0" fontId="60" fillId="0" borderId="6" xfId="40" applyNumberFormat="1" applyFont="1" applyFill="1" applyBorder="1" applyAlignment="1" applyProtection="1">
      <alignment horizontal="center" vertical="top" wrapText="1"/>
    </xf>
    <xf numFmtId="0" fontId="62" fillId="0" borderId="6" xfId="40" applyNumberFormat="1" applyFont="1" applyFill="1" applyBorder="1" applyAlignment="1" applyProtection="1">
      <alignment horizontal="right" vertical="top" wrapText="1"/>
    </xf>
    <xf numFmtId="2" fontId="62" fillId="0" borderId="6" xfId="40" applyNumberFormat="1" applyFont="1" applyFill="1" applyBorder="1" applyAlignment="1" applyProtection="1">
      <alignment horizontal="right" vertical="top" wrapText="1"/>
    </xf>
    <xf numFmtId="0" fontId="62" fillId="0" borderId="6" xfId="40" applyNumberFormat="1" applyFont="1" applyFill="1" applyBorder="1" applyAlignment="1" applyProtection="1">
      <alignment horizontal="center" vertical="top" wrapText="1"/>
    </xf>
    <xf numFmtId="2" fontId="62" fillId="0" borderId="6" xfId="40" applyNumberFormat="1" applyFont="1" applyFill="1" applyBorder="1" applyAlignment="1" applyProtection="1">
      <alignment horizontal="center" vertical="top" wrapText="1"/>
    </xf>
    <xf numFmtId="1" fontId="62" fillId="0" borderId="6" xfId="40" applyNumberFormat="1" applyFont="1" applyFill="1" applyBorder="1" applyAlignment="1" applyProtection="1">
      <alignment horizontal="right" vertical="top" wrapText="1"/>
    </xf>
    <xf numFmtId="1" fontId="62" fillId="0" borderId="6" xfId="40" applyNumberFormat="1" applyFont="1" applyFill="1" applyBorder="1" applyAlignment="1" applyProtection="1">
      <alignment horizontal="center" vertical="top" wrapText="1"/>
    </xf>
    <xf numFmtId="4" fontId="62" fillId="0" borderId="6" xfId="40" applyNumberFormat="1" applyFont="1" applyFill="1" applyBorder="1" applyAlignment="1" applyProtection="1">
      <alignment horizontal="right" vertical="top" wrapText="1"/>
    </xf>
    <xf numFmtId="0" fontId="61" fillId="0" borderId="6" xfId="40" applyNumberFormat="1" applyFont="1" applyFill="1" applyBorder="1" applyAlignment="1" applyProtection="1">
      <alignment horizontal="center" vertical="top" wrapText="1"/>
    </xf>
    <xf numFmtId="0" fontId="61" fillId="0" borderId="6" xfId="40" applyNumberFormat="1" applyFont="1" applyFill="1" applyBorder="1" applyAlignment="1" applyProtection="1">
      <alignment horizontal="left" vertical="top" wrapText="1"/>
    </xf>
    <xf numFmtId="0" fontId="45" fillId="0" borderId="6" xfId="40" applyNumberFormat="1" applyFont="1" applyFill="1" applyBorder="1" applyAlignment="1" applyProtection="1">
      <alignment horizontal="right" vertical="top" wrapText="1"/>
    </xf>
    <xf numFmtId="0" fontId="45" fillId="0" borderId="6" xfId="40" applyNumberFormat="1" applyFont="1" applyFill="1" applyBorder="1" applyAlignment="1" applyProtection="1">
      <alignment horizontal="center" vertical="top" wrapText="1"/>
    </xf>
    <xf numFmtId="2" fontId="45" fillId="0" borderId="6" xfId="40" applyNumberFormat="1" applyFont="1" applyFill="1" applyBorder="1" applyAlignment="1" applyProtection="1">
      <alignment horizontal="right" vertical="top" wrapText="1"/>
    </xf>
    <xf numFmtId="4" fontId="45" fillId="0" borderId="6" xfId="40" applyNumberFormat="1" applyFont="1" applyFill="1" applyBorder="1" applyAlignment="1" applyProtection="1">
      <alignment horizontal="right" vertical="top" wrapText="1"/>
    </xf>
    <xf numFmtId="4" fontId="45" fillId="0" borderId="7" xfId="40" applyNumberFormat="1" applyFont="1" applyFill="1" applyBorder="1" applyAlignment="1" applyProtection="1">
      <alignment horizontal="right" vertical="top" wrapText="1"/>
    </xf>
    <xf numFmtId="1" fontId="45" fillId="0" borderId="7" xfId="40" applyNumberFormat="1" applyFont="1" applyFill="1" applyBorder="1" applyAlignment="1" applyProtection="1">
      <alignment horizontal="right" vertical="top" wrapText="1"/>
    </xf>
    <xf numFmtId="170" fontId="62" fillId="0" borderId="6" xfId="40" applyNumberFormat="1" applyFont="1" applyFill="1" applyBorder="1" applyAlignment="1" applyProtection="1">
      <alignment horizontal="center" vertical="top" wrapText="1"/>
    </xf>
    <xf numFmtId="170" fontId="62" fillId="0" borderId="6" xfId="40" applyNumberFormat="1" applyFont="1" applyFill="1" applyBorder="1" applyAlignment="1" applyProtection="1">
      <alignment horizontal="right" vertical="top" wrapText="1"/>
    </xf>
    <xf numFmtId="49" fontId="60" fillId="0" borderId="6" xfId="40" applyNumberFormat="1" applyFont="1" applyFill="1" applyBorder="1" applyAlignment="1" applyProtection="1">
      <alignment horizontal="center" vertical="top" wrapText="1"/>
    </xf>
    <xf numFmtId="166" fontId="62" fillId="0" borderId="6" xfId="40" applyNumberFormat="1" applyFont="1" applyFill="1" applyBorder="1" applyAlignment="1" applyProtection="1">
      <alignment horizontal="right" vertical="top" wrapText="1"/>
    </xf>
    <xf numFmtId="0" fontId="45" fillId="0" borderId="6" xfId="40" applyNumberFormat="1" applyFont="1" applyFill="1" applyBorder="1" applyAlignment="1" applyProtection="1">
      <alignment vertical="top" wrapText="1"/>
    </xf>
    <xf numFmtId="167" fontId="62" fillId="0" borderId="6" xfId="40" applyNumberFormat="1" applyFont="1" applyFill="1" applyBorder="1" applyAlignment="1" applyProtection="1">
      <alignment horizontal="right" vertical="top" wrapText="1"/>
    </xf>
    <xf numFmtId="0" fontId="64" fillId="0" borderId="0" xfId="40" applyNumberFormat="1" applyFont="1" applyFill="1" applyBorder="1" applyAlignment="1" applyProtection="1">
      <alignment horizontal="left" vertical="top" wrapText="1"/>
    </xf>
    <xf numFmtId="1" fontId="58" fillId="0" borderId="6" xfId="40" applyNumberFormat="1" applyFont="1" applyFill="1" applyBorder="1" applyAlignment="1" applyProtection="1">
      <alignment horizontal="center" vertical="top" wrapText="1"/>
    </xf>
    <xf numFmtId="0" fontId="58" fillId="0" borderId="6" xfId="40" applyNumberFormat="1" applyFont="1" applyFill="1" applyBorder="1" applyAlignment="1" applyProtection="1"/>
    <xf numFmtId="170" fontId="58" fillId="0" borderId="6" xfId="40" applyNumberFormat="1" applyFont="1" applyFill="1" applyBorder="1" applyAlignment="1" applyProtection="1">
      <alignment horizontal="center" vertical="top" wrapText="1"/>
    </xf>
    <xf numFmtId="2" fontId="58" fillId="0" borderId="6" xfId="40" applyNumberFormat="1" applyFont="1" applyFill="1" applyBorder="1" applyAlignment="1" applyProtection="1">
      <alignment horizontal="center" vertical="top" wrapText="1"/>
    </xf>
    <xf numFmtId="167" fontId="58" fillId="0" borderId="6" xfId="40" applyNumberFormat="1" applyFont="1" applyFill="1" applyBorder="1" applyAlignment="1" applyProtection="1">
      <alignment horizontal="center" vertical="top" wrapText="1"/>
    </xf>
    <xf numFmtId="0" fontId="66" fillId="0" borderId="0" xfId="40" applyNumberFormat="1" applyFont="1" applyFill="1" applyBorder="1" applyAlignment="1" applyProtection="1"/>
    <xf numFmtId="0" fontId="65" fillId="0" borderId="0" xfId="40" applyNumberFormat="1" applyFont="1" applyFill="1" applyBorder="1" applyAlignment="1" applyProtection="1"/>
    <xf numFmtId="0" fontId="53" fillId="0" borderId="0" xfId="40" applyNumberFormat="1" applyFont="1" applyFill="1" applyBorder="1" applyAlignment="1" applyProtection="1">
      <alignment horizontal="left" vertical="top" wrapText="1"/>
    </xf>
    <xf numFmtId="0" fontId="42" fillId="0" borderId="0" xfId="2" applyFont="1" applyAlignment="1">
      <alignment vertical="top"/>
    </xf>
    <xf numFmtId="0" fontId="51" fillId="0" borderId="0" xfId="2" applyFont="1" applyAlignment="1">
      <alignment vertical="top"/>
    </xf>
    <xf numFmtId="2" fontId="40" fillId="0" borderId="6" xfId="0" applyNumberFormat="1" applyFont="1" applyFill="1" applyBorder="1" applyAlignment="1" applyProtection="1">
      <alignment horizontal="center" vertical="top" wrapText="1"/>
    </xf>
    <xf numFmtId="4" fontId="67" fillId="0" borderId="0" xfId="0" applyNumberFormat="1" applyFont="1" applyFill="1" applyBorder="1" applyAlignment="1" applyProtection="1">
      <alignment horizontal="right" vertical="top" wrapText="1"/>
    </xf>
    <xf numFmtId="169" fontId="42" fillId="0" borderId="0" xfId="2" applyNumberFormat="1" applyFont="1" applyAlignment="1">
      <alignment horizontal="right" vertical="top"/>
    </xf>
    <xf numFmtId="0" fontId="64" fillId="0" borderId="16" xfId="40" applyNumberFormat="1" applyFont="1" applyFill="1" applyBorder="1" applyAlignment="1" applyProtection="1">
      <alignment horizontal="left" vertical="top" wrapText="1"/>
    </xf>
    <xf numFmtId="0" fontId="64" fillId="0" borderId="5" xfId="40" applyNumberFormat="1" applyFont="1" applyFill="1" applyBorder="1" applyAlignment="1" applyProtection="1">
      <alignment horizontal="left" vertical="top" wrapText="1"/>
    </xf>
    <xf numFmtId="0" fontId="64" fillId="0" borderId="19" xfId="40" applyNumberFormat="1" applyFont="1" applyFill="1" applyBorder="1" applyAlignment="1" applyProtection="1">
      <alignment horizontal="left" vertical="top" wrapText="1"/>
    </xf>
    <xf numFmtId="0" fontId="58" fillId="0" borderId="8" xfId="40" applyNumberFormat="1" applyFont="1" applyFill="1" applyBorder="1" applyAlignment="1" applyProtection="1">
      <alignment horizontal="left" vertical="top" wrapText="1"/>
    </xf>
    <xf numFmtId="0" fontId="58" fillId="0" borderId="10" xfId="40" applyNumberFormat="1" applyFont="1" applyFill="1" applyBorder="1" applyAlignment="1" applyProtection="1">
      <alignment horizontal="left" vertical="top" wrapText="1"/>
    </xf>
    <xf numFmtId="0" fontId="58" fillId="0" borderId="9" xfId="40" applyNumberFormat="1" applyFont="1" applyFill="1" applyBorder="1" applyAlignment="1" applyProtection="1">
      <alignment horizontal="left" vertical="top" wrapText="1"/>
    </xf>
    <xf numFmtId="169" fontId="42" fillId="0" borderId="12" xfId="2" applyNumberFormat="1" applyFont="1" applyBorder="1" applyAlignment="1">
      <alignment horizontal="right" vertical="top"/>
    </xf>
    <xf numFmtId="169" fontId="51" fillId="0" borderId="12" xfId="2" applyNumberFormat="1" applyFont="1" applyBorder="1" applyAlignment="1">
      <alignment horizontal="right" vertical="top"/>
    </xf>
    <xf numFmtId="169" fontId="68" fillId="0" borderId="12" xfId="2" applyNumberFormat="1" applyFont="1" applyBorder="1" applyAlignment="1">
      <alignment horizontal="right" vertical="top"/>
    </xf>
    <xf numFmtId="1" fontId="40" fillId="0" borderId="6" xfId="40" applyNumberFormat="1" applyFont="1" applyFill="1" applyBorder="1" applyAlignment="1" applyProtection="1">
      <alignment horizontal="center" vertical="top" wrapText="1"/>
    </xf>
    <xf numFmtId="0" fontId="40" fillId="0" borderId="6" xfId="40" applyNumberFormat="1" applyFont="1" applyFill="1" applyBorder="1" applyAlignment="1" applyProtection="1">
      <alignment horizontal="left" vertical="top" wrapText="1"/>
    </xf>
    <xf numFmtId="0" fontId="40" fillId="0" borderId="6" xfId="40" applyNumberFormat="1" applyFont="1" applyFill="1" applyBorder="1" applyAlignment="1" applyProtection="1">
      <alignment vertical="top" wrapText="1"/>
    </xf>
    <xf numFmtId="0" fontId="31" fillId="0" borderId="6" xfId="40" applyNumberFormat="1" applyFont="1" applyFill="1" applyBorder="1" applyAlignment="1" applyProtection="1">
      <alignment horizontal="center" vertical="top" wrapText="1"/>
    </xf>
    <xf numFmtId="167" fontId="40" fillId="0" borderId="6" xfId="40" applyNumberFormat="1" applyFont="1" applyFill="1" applyBorder="1" applyAlignment="1" applyProtection="1">
      <alignment horizontal="center" vertical="top" wrapText="1"/>
    </xf>
    <xf numFmtId="0" fontId="40" fillId="0" borderId="10" xfId="40" applyNumberFormat="1" applyFont="1" applyFill="1" applyBorder="1" applyAlignment="1" applyProtection="1">
      <alignment horizontal="left" vertical="top" wrapText="1"/>
    </xf>
    <xf numFmtId="0" fontId="44" fillId="0" borderId="5" xfId="40" applyNumberFormat="1" applyFont="1" applyFill="1" applyBorder="1" applyAlignment="1" applyProtection="1">
      <alignment horizontal="left" vertical="top" wrapText="1"/>
    </xf>
    <xf numFmtId="2" fontId="40" fillId="0" borderId="6" xfId="40" applyNumberFormat="1" applyFont="1" applyFill="1" applyBorder="1" applyAlignment="1" applyProtection="1">
      <alignment horizontal="center" vertical="top" wrapText="1"/>
    </xf>
    <xf numFmtId="170" fontId="40" fillId="0" borderId="6" xfId="40" applyNumberFormat="1" applyFont="1" applyFill="1" applyBorder="1" applyAlignment="1" applyProtection="1">
      <alignment horizontal="center" vertical="top" wrapText="1"/>
    </xf>
    <xf numFmtId="0" fontId="44" fillId="0" borderId="6" xfId="0" applyNumberFormat="1" applyFont="1" applyFill="1" applyBorder="1" applyAlignment="1" applyProtection="1">
      <alignment horizontal="left" vertical="top" wrapText="1"/>
    </xf>
    <xf numFmtId="0" fontId="0" fillId="0" borderId="0" xfId="0" applyFill="1" applyAlignment="1">
      <alignment horizontal="left" vertical="top"/>
    </xf>
    <xf numFmtId="0" fontId="41" fillId="0" borderId="0" xfId="2" applyFont="1" applyAlignment="1">
      <alignment horizontal="left"/>
    </xf>
    <xf numFmtId="0" fontId="41" fillId="0" borderId="5" xfId="2" applyFont="1" applyBorder="1" applyAlignment="1">
      <alignment horizontal="left" wrapText="1"/>
    </xf>
    <xf numFmtId="0" fontId="39" fillId="0" borderId="5" xfId="2" applyFont="1" applyBorder="1" applyAlignment="1">
      <alignment horizontal="center" wrapText="1"/>
    </xf>
    <xf numFmtId="0" fontId="65" fillId="0" borderId="0" xfId="40" applyNumberFormat="1" applyFont="1" applyFill="1" applyBorder="1" applyAlignment="1" applyProtection="1">
      <alignment horizontal="center" vertical="top"/>
    </xf>
    <xf numFmtId="0" fontId="58" fillId="0" borderId="0" xfId="40" applyNumberFormat="1" applyFont="1" applyFill="1" applyBorder="1" applyAlignment="1" applyProtection="1">
      <alignment horizontal="center"/>
    </xf>
    <xf numFmtId="0" fontId="65" fillId="0" borderId="0" xfId="40" applyNumberFormat="1" applyFont="1" applyFill="1" applyBorder="1" applyAlignment="1" applyProtection="1">
      <alignment horizontal="center"/>
    </xf>
    <xf numFmtId="0" fontId="58" fillId="0" borderId="0" xfId="40" applyNumberFormat="1" applyFont="1" applyFill="1" applyBorder="1" applyAlignment="1" applyProtection="1">
      <alignment horizontal="right"/>
    </xf>
    <xf numFmtId="0" fontId="45" fillId="0" borderId="0" xfId="40" applyNumberFormat="1" applyFont="1" applyFill="1" applyBorder="1" applyAlignment="1" applyProtection="1">
      <alignment horizontal="center"/>
    </xf>
    <xf numFmtId="0" fontId="31" fillId="0" borderId="5" xfId="40" applyNumberFormat="1" applyFont="1" applyFill="1" applyBorder="1" applyAlignment="1" applyProtection="1">
      <alignment horizontal="center" wrapText="1"/>
    </xf>
    <xf numFmtId="0" fontId="58" fillId="0" borderId="6" xfId="40" applyNumberFormat="1" applyFont="1" applyFill="1" applyBorder="1" applyAlignment="1" applyProtection="1">
      <alignment horizontal="left" vertical="top" wrapText="1"/>
    </xf>
    <xf numFmtId="0" fontId="60" fillId="0" borderId="6" xfId="40" applyNumberFormat="1" applyFont="1" applyFill="1" applyBorder="1" applyAlignment="1" applyProtection="1">
      <alignment horizontal="center" vertical="center" wrapText="1"/>
    </xf>
    <xf numFmtId="0" fontId="54" fillId="0" borderId="5" xfId="40" applyNumberFormat="1" applyFont="1" applyFill="1" applyBorder="1" applyAlignment="1" applyProtection="1"/>
    <xf numFmtId="0" fontId="10" fillId="0" borderId="1" xfId="0" applyFont="1" applyFill="1" applyBorder="1" applyAlignment="1">
      <alignment horizontal="left" vertical="top" wrapText="1"/>
    </xf>
    <xf numFmtId="43" fontId="48" fillId="0" borderId="6" xfId="1" applyFont="1" applyFill="1" applyBorder="1" applyAlignment="1">
      <alignment horizontal="left" vertical="top"/>
    </xf>
    <xf numFmtId="43" fontId="0" fillId="0" borderId="0" xfId="1" applyFont="1" applyFill="1" applyBorder="1" applyAlignment="1">
      <alignment horizontal="left" vertical="top"/>
    </xf>
    <xf numFmtId="0" fontId="54" fillId="0" borderId="0" xfId="10" applyFont="1" applyFill="1"/>
    <xf numFmtId="0" fontId="54" fillId="0" borderId="0" xfId="10" applyFont="1" applyFill="1" applyAlignment="1">
      <alignment horizontal="right" vertical="top"/>
    </xf>
    <xf numFmtId="0" fontId="45" fillId="0" borderId="0" xfId="10" applyFont="1" applyFill="1"/>
    <xf numFmtId="0" fontId="62" fillId="0" borderId="0" xfId="10" applyFont="1" applyFill="1"/>
    <xf numFmtId="0" fontId="31" fillId="0" borderId="0" xfId="10" applyFont="1" applyFill="1"/>
    <xf numFmtId="0" fontId="45" fillId="0" borderId="0" xfId="10" applyFont="1" applyFill="1" applyAlignment="1">
      <alignment horizontal="right" vertical="center"/>
    </xf>
    <xf numFmtId="0" fontId="38" fillId="0" borderId="0" xfId="36" applyFont="1" applyFill="1">
      <alignment horizontal="center"/>
    </xf>
    <xf numFmtId="0" fontId="38" fillId="0" borderId="0" xfId="36" applyFont="1" applyFill="1" applyAlignment="1">
      <alignment horizontal="right"/>
    </xf>
    <xf numFmtId="0" fontId="38" fillId="0" borderId="0" xfId="10" applyFont="1" applyFill="1"/>
    <xf numFmtId="0" fontId="38" fillId="0" borderId="0" xfId="10" applyFont="1" applyFill="1" applyAlignment="1">
      <alignment horizontal="right"/>
    </xf>
    <xf numFmtId="0" fontId="62" fillId="0" borderId="0" xfId="10" applyFont="1" applyFill="1" applyAlignment="1">
      <alignment horizontal="right"/>
    </xf>
    <xf numFmtId="0" fontId="38" fillId="0" borderId="0" xfId="31" applyFont="1" applyFill="1" applyAlignment="1">
      <alignment horizontal="left" vertical="center"/>
    </xf>
    <xf numFmtId="0" fontId="38" fillId="0" borderId="0" xfId="10" applyFont="1" applyFill="1" applyAlignment="1">
      <alignment wrapText="1"/>
    </xf>
    <xf numFmtId="0" fontId="31" fillId="0" borderId="0" xfId="10" applyFont="1" applyFill="1" applyAlignment="1">
      <alignment wrapText="1"/>
    </xf>
    <xf numFmtId="0" fontId="38" fillId="0" borderId="0" xfId="22" applyFont="1" applyFill="1" applyAlignment="1">
      <alignment horizontal="right" vertical="top"/>
    </xf>
    <xf numFmtId="0" fontId="31" fillId="0" borderId="0" xfId="10" applyFont="1" applyFill="1" applyAlignment="1">
      <alignment horizontal="center" vertical="center" wrapText="1"/>
    </xf>
    <xf numFmtId="0" fontId="31" fillId="0" borderId="7" xfId="10" applyFont="1" applyFill="1" applyBorder="1" applyAlignment="1">
      <alignment horizontal="center" vertical="center" wrapText="1"/>
    </xf>
    <xf numFmtId="0" fontId="31" fillId="0" borderId="6" xfId="27" applyFont="1" applyFill="1" applyBorder="1" applyAlignment="1">
      <alignment horizontal="center" vertical="center"/>
    </xf>
    <xf numFmtId="0" fontId="41" fillId="0" borderId="7" xfId="27" applyFont="1" applyFill="1" applyBorder="1" applyAlignment="1">
      <alignment horizontal="center" vertical="center"/>
    </xf>
    <xf numFmtId="0" fontId="41" fillId="0" borderId="0" xfId="10" applyFont="1" applyFill="1" applyAlignment="1">
      <alignment wrapText="1"/>
    </xf>
    <xf numFmtId="0" fontId="31" fillId="0" borderId="0" xfId="10" applyFont="1" applyFill="1" applyAlignment="1">
      <alignment vertical="top" wrapText="1"/>
    </xf>
    <xf numFmtId="0" fontId="38" fillId="0" borderId="0" xfId="10" applyFont="1" applyFill="1" applyAlignment="1">
      <alignment horizontal="right" vertical="top" wrapText="1"/>
    </xf>
    <xf numFmtId="0" fontId="38" fillId="0" borderId="0" xfId="10" applyFont="1" applyFill="1" applyAlignment="1">
      <alignment horizontal="left" vertical="top" wrapText="1"/>
    </xf>
    <xf numFmtId="0" fontId="38" fillId="0" borderId="0" xfId="10" applyFont="1" applyFill="1" applyAlignment="1">
      <alignment horizontal="center" vertical="top" wrapText="1"/>
    </xf>
    <xf numFmtId="49" fontId="38" fillId="0" borderId="0" xfId="10" applyNumberFormat="1" applyFont="1" applyFill="1" applyAlignment="1">
      <alignment horizontal="right" vertical="center" wrapText="1"/>
    </xf>
    <xf numFmtId="0" fontId="38" fillId="0" borderId="0" xfId="10" applyFont="1" applyFill="1" applyAlignment="1">
      <alignment horizontal="right" vertical="center" wrapText="1"/>
    </xf>
    <xf numFmtId="0" fontId="31" fillId="0" borderId="0" xfId="10" applyFont="1" applyFill="1" applyAlignment="1">
      <alignment horizontal="right" vertical="center" wrapText="1"/>
    </xf>
    <xf numFmtId="0" fontId="38" fillId="0" borderId="0" xfId="10" applyFont="1" applyFill="1" applyAlignment="1">
      <alignment horizontal="center" vertical="center" wrapText="1"/>
    </xf>
    <xf numFmtId="0" fontId="38" fillId="0" borderId="0" xfId="10" quotePrefix="1" applyFont="1" applyFill="1" applyAlignment="1">
      <alignment horizontal="right" vertical="center" wrapText="1"/>
    </xf>
    <xf numFmtId="0" fontId="38" fillId="0" borderId="0" xfId="10" quotePrefix="1" applyFont="1" applyFill="1" applyAlignment="1">
      <alignment horizontal="center" vertical="center" wrapText="1"/>
    </xf>
    <xf numFmtId="0" fontId="39" fillId="0" borderId="12" xfId="10" applyFont="1" applyFill="1" applyBorder="1" applyAlignment="1">
      <alignment horizontal="right" vertical="top" wrapText="1"/>
    </xf>
    <xf numFmtId="0" fontId="39" fillId="0" borderId="12" xfId="10" applyFont="1" applyFill="1" applyBorder="1" applyAlignment="1">
      <alignment horizontal="left" vertical="top" wrapText="1"/>
    </xf>
    <xf numFmtId="0" fontId="39" fillId="0" borderId="12" xfId="10" applyFont="1" applyFill="1" applyBorder="1" applyAlignment="1">
      <alignment horizontal="center" vertical="top" wrapText="1"/>
    </xf>
    <xf numFmtId="49" fontId="39" fillId="0" borderId="12" xfId="10" applyNumberFormat="1" applyFont="1" applyFill="1" applyBorder="1" applyAlignment="1">
      <alignment horizontal="right" vertical="center" wrapText="1"/>
    </xf>
    <xf numFmtId="0" fontId="39" fillId="0" borderId="12" xfId="10" applyFont="1" applyFill="1" applyBorder="1" applyAlignment="1">
      <alignment horizontal="right" vertical="center" wrapText="1"/>
    </xf>
    <xf numFmtId="0" fontId="56" fillId="0" borderId="12" xfId="10" applyFont="1" applyFill="1" applyBorder="1" applyAlignment="1">
      <alignment horizontal="right" vertical="center" wrapText="1"/>
    </xf>
    <xf numFmtId="0" fontId="39" fillId="0" borderId="12" xfId="10" applyFont="1" applyFill="1" applyBorder="1" applyAlignment="1">
      <alignment horizontal="center" vertical="center" wrapText="1"/>
    </xf>
    <xf numFmtId="0" fontId="38" fillId="0" borderId="12" xfId="10" applyFont="1" applyFill="1" applyBorder="1" applyAlignment="1">
      <alignment horizontal="right" vertical="top" wrapText="1"/>
    </xf>
    <xf numFmtId="0" fontId="38" fillId="0" borderId="12" xfId="10" applyFont="1" applyFill="1" applyBorder="1" applyAlignment="1">
      <alignment horizontal="left" vertical="top" wrapText="1"/>
    </xf>
    <xf numFmtId="0" fontId="38" fillId="0" borderId="12" xfId="10" applyFont="1" applyFill="1" applyBorder="1" applyAlignment="1">
      <alignment horizontal="center" vertical="top" wrapText="1"/>
    </xf>
    <xf numFmtId="49" fontId="38" fillId="0" borderId="12" xfId="10" applyNumberFormat="1" applyFont="1" applyFill="1" applyBorder="1" applyAlignment="1">
      <alignment horizontal="right" vertical="center" wrapText="1"/>
    </xf>
    <xf numFmtId="0" fontId="38" fillId="0" borderId="12" xfId="10" applyFont="1" applyFill="1" applyBorder="1" applyAlignment="1">
      <alignment horizontal="right" vertical="center" wrapText="1"/>
    </xf>
    <xf numFmtId="0" fontId="31" fillId="0" borderId="12" xfId="10" applyFont="1" applyFill="1" applyBorder="1" applyAlignment="1">
      <alignment horizontal="right" vertical="center" wrapText="1"/>
    </xf>
    <xf numFmtId="0" fontId="38" fillId="0" borderId="12" xfId="10" applyFont="1" applyFill="1" applyBorder="1" applyAlignment="1">
      <alignment horizontal="center" vertical="center" wrapText="1"/>
    </xf>
    <xf numFmtId="0" fontId="38" fillId="0" borderId="10" xfId="10" applyFont="1" applyFill="1" applyBorder="1" applyAlignment="1">
      <alignment horizontal="right" vertical="top" wrapText="1"/>
    </xf>
    <xf numFmtId="0" fontId="38" fillId="0" borderId="10" xfId="10" applyFont="1" applyFill="1" applyBorder="1" applyAlignment="1">
      <alignment horizontal="left" vertical="top" wrapText="1"/>
    </xf>
    <xf numFmtId="0" fontId="71" fillId="0" borderId="10" xfId="10" applyFont="1" applyFill="1" applyBorder="1" applyAlignment="1">
      <alignment horizontal="left" vertical="top" wrapText="1"/>
    </xf>
    <xf numFmtId="0" fontId="38" fillId="0" borderId="10" xfId="10" applyFont="1" applyFill="1" applyBorder="1" applyAlignment="1">
      <alignment horizontal="center" vertical="top" wrapText="1"/>
    </xf>
    <xf numFmtId="49" fontId="38" fillId="0" borderId="10" xfId="10" applyNumberFormat="1" applyFont="1" applyFill="1" applyBorder="1" applyAlignment="1">
      <alignment horizontal="right" vertical="center" wrapText="1"/>
    </xf>
    <xf numFmtId="0" fontId="38" fillId="0" borderId="10" xfId="10" applyFont="1" applyFill="1" applyBorder="1" applyAlignment="1">
      <alignment horizontal="right" vertical="center" wrapText="1"/>
    </xf>
    <xf numFmtId="0" fontId="31" fillId="0" borderId="10" xfId="10" applyFont="1" applyFill="1" applyBorder="1" applyAlignment="1">
      <alignment horizontal="right" vertical="center" wrapText="1"/>
    </xf>
    <xf numFmtId="0" fontId="38" fillId="0" borderId="10" xfId="10" applyFont="1" applyFill="1" applyBorder="1" applyAlignment="1">
      <alignment horizontal="center" vertical="center" wrapText="1"/>
    </xf>
    <xf numFmtId="0" fontId="39" fillId="0" borderId="10" xfId="10" applyFont="1" applyFill="1" applyBorder="1" applyAlignment="1">
      <alignment horizontal="right" vertical="center" wrapText="1"/>
    </xf>
    <xf numFmtId="0" fontId="39" fillId="0" borderId="0" xfId="10" applyFont="1" applyFill="1" applyAlignment="1">
      <alignment horizontal="center" vertical="center" wrapText="1"/>
    </xf>
    <xf numFmtId="0" fontId="39" fillId="0" borderId="0" xfId="10" applyFont="1" applyFill="1" applyAlignment="1">
      <alignment horizontal="right" vertical="center" wrapText="1"/>
    </xf>
    <xf numFmtId="0" fontId="38" fillId="0" borderId="0" xfId="16" applyFill="1" applyAlignment="1">
      <alignment vertical="top" wrapText="1"/>
    </xf>
    <xf numFmtId="0" fontId="38" fillId="0" borderId="0" xfId="16" applyFill="1">
      <alignment horizontal="right" vertical="top" wrapText="1"/>
    </xf>
    <xf numFmtId="0" fontId="38" fillId="0" borderId="0" xfId="37" applyFont="1" applyFill="1">
      <alignment horizontal="left" vertical="top"/>
    </xf>
    <xf numFmtId="0" fontId="38" fillId="0" borderId="0" xfId="10" applyFont="1" applyFill="1" applyAlignment="1">
      <alignment horizontal="left"/>
    </xf>
    <xf numFmtId="0" fontId="76" fillId="0" borderId="12" xfId="10" applyFont="1" applyFill="1" applyBorder="1" applyAlignment="1">
      <alignment horizontal="right" vertical="center" wrapText="1"/>
    </xf>
    <xf numFmtId="43" fontId="40" fillId="0" borderId="6" xfId="1" applyFont="1" applyFill="1" applyBorder="1" applyAlignment="1" applyProtection="1">
      <alignment horizontal="center" vertical="top" wrapText="1"/>
    </xf>
    <xf numFmtId="0" fontId="0" fillId="0" borderId="6" xfId="0" applyFill="1" applyBorder="1" applyAlignment="1">
      <alignment horizontal="left" vertical="top"/>
    </xf>
    <xf numFmtId="1" fontId="40" fillId="0" borderId="8" xfId="0" applyNumberFormat="1" applyFont="1" applyFill="1" applyBorder="1" applyAlignment="1" applyProtection="1">
      <alignment horizontal="center" vertical="top" wrapText="1"/>
    </xf>
    <xf numFmtId="0" fontId="40" fillId="0" borderId="10" xfId="0" applyNumberFormat="1" applyFont="1" applyFill="1" applyBorder="1" applyAlignment="1" applyProtection="1">
      <alignment horizontal="left" vertical="top" wrapText="1"/>
    </xf>
    <xf numFmtId="0" fontId="40" fillId="0" borderId="9" xfId="0" applyNumberFormat="1" applyFont="1" applyFill="1" applyBorder="1" applyAlignment="1" applyProtection="1">
      <alignment horizontal="left" vertical="top" wrapText="1"/>
    </xf>
    <xf numFmtId="0" fontId="5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center" vertical="top"/>
    </xf>
    <xf numFmtId="0" fontId="44" fillId="0" borderId="6" xfId="0" applyNumberFormat="1" applyFont="1" applyFill="1" applyBorder="1" applyAlignment="1" applyProtection="1">
      <alignment horizontal="center" vertical="top" wrapText="1"/>
    </xf>
    <xf numFmtId="0" fontId="40" fillId="0" borderId="6" xfId="0" applyNumberFormat="1" applyFont="1" applyFill="1" applyBorder="1" applyAlignment="1" applyProtection="1">
      <alignment horizontal="center" vertical="top" wrapText="1"/>
    </xf>
    <xf numFmtId="0" fontId="5" fillId="0" borderId="6" xfId="0" applyFont="1" applyFill="1" applyBorder="1" applyAlignment="1">
      <alignment horizontal="center" vertical="top"/>
    </xf>
    <xf numFmtId="0" fontId="0" fillId="0" borderId="0" xfId="0" applyFill="1" applyAlignment="1">
      <alignment horizontal="center" vertical="top"/>
    </xf>
    <xf numFmtId="0" fontId="56" fillId="0" borderId="0" xfId="40" applyNumberFormat="1" applyFont="1" applyFill="1" applyBorder="1" applyAlignment="1" applyProtection="1">
      <alignment wrapText="1"/>
    </xf>
    <xf numFmtId="0" fontId="42" fillId="0" borderId="0" xfId="40" applyNumberFormat="1" applyFont="1" applyFill="1" applyBorder="1" applyAlignment="1" applyProtection="1">
      <alignment wrapText="1"/>
    </xf>
    <xf numFmtId="2" fontId="54" fillId="0" borderId="0" xfId="40" applyNumberFormat="1" applyFont="1" applyFill="1" applyBorder="1" applyAlignment="1" applyProtection="1">
      <alignment horizontal="right"/>
    </xf>
    <xf numFmtId="0" fontId="58" fillId="0" borderId="8" xfId="40" applyNumberFormat="1" applyFont="1" applyFill="1" applyBorder="1" applyAlignment="1" applyProtection="1">
      <alignment horizontal="center" vertical="center"/>
    </xf>
    <xf numFmtId="0" fontId="52" fillId="0" borderId="0" xfId="40" applyNumberFormat="1" applyFont="1" applyFill="1" applyBorder="1" applyAlignment="1" applyProtection="1">
      <alignment wrapText="1"/>
    </xf>
    <xf numFmtId="49" fontId="60" fillId="0" borderId="15" xfId="40" applyNumberFormat="1" applyFont="1" applyFill="1" applyBorder="1" applyAlignment="1" applyProtection="1">
      <alignment horizontal="center" vertical="top" wrapText="1"/>
    </xf>
    <xf numFmtId="49" fontId="60" fillId="0" borderId="15" xfId="40" applyNumberFormat="1" applyFont="1" applyFill="1" applyBorder="1" applyAlignment="1" applyProtection="1">
      <alignment horizontal="left" vertical="top" wrapText="1"/>
    </xf>
    <xf numFmtId="49" fontId="60" fillId="0" borderId="15" xfId="40" applyNumberFormat="1" applyFont="1" applyFill="1" applyBorder="1" applyAlignment="1" applyProtection="1">
      <alignment vertical="top" wrapText="1"/>
    </xf>
    <xf numFmtId="49" fontId="58" fillId="0" borderId="0" xfId="40" applyNumberFormat="1" applyFont="1" applyFill="1" applyBorder="1" applyAlignment="1" applyProtection="1">
      <alignment vertical="top" wrapText="1"/>
    </xf>
    <xf numFmtId="0" fontId="63" fillId="0" borderId="0" xfId="40" applyNumberFormat="1" applyFont="1" applyFill="1" applyBorder="1" applyAlignment="1" applyProtection="1">
      <alignment horizontal="center" vertical="top" wrapText="1"/>
    </xf>
    <xf numFmtId="0" fontId="63" fillId="0" borderId="18" xfId="40" applyNumberFormat="1" applyFont="1" applyFill="1" applyBorder="1" applyAlignment="1" applyProtection="1">
      <alignment horizontal="center" vertical="top" wrapText="1"/>
    </xf>
    <xf numFmtId="0" fontId="63" fillId="0" borderId="17" xfId="40" applyNumberFormat="1" applyFont="1" applyFill="1" applyBorder="1" applyAlignment="1" applyProtection="1">
      <alignment horizontal="left" vertical="top" wrapText="1"/>
    </xf>
    <xf numFmtId="0" fontId="63" fillId="0" borderId="17" xfId="40" applyNumberFormat="1" applyFont="1" applyFill="1" applyBorder="1" applyAlignment="1" applyProtection="1">
      <alignment horizontal="center" vertical="top" wrapText="1"/>
    </xf>
    <xf numFmtId="0" fontId="63" fillId="0" borderId="17" xfId="40" applyNumberFormat="1" applyFont="1" applyFill="1" applyBorder="1" applyAlignment="1" applyProtection="1">
      <alignment horizontal="right" vertical="top" wrapText="1"/>
    </xf>
    <xf numFmtId="0" fontId="55" fillId="0" borderId="0" xfId="40" applyNumberFormat="1" applyFont="1" applyFill="1" applyBorder="1" applyAlignment="1" applyProtection="1">
      <alignment wrapText="1"/>
    </xf>
    <xf numFmtId="0" fontId="59" fillId="0" borderId="0" xfId="40" applyNumberFormat="1" applyFont="1" applyFill="1" applyBorder="1" applyAlignment="1" applyProtection="1">
      <alignment horizontal="center" vertical="top" wrapText="1"/>
    </xf>
    <xf numFmtId="0" fontId="59" fillId="0" borderId="18" xfId="40" applyNumberFormat="1" applyFont="1" applyFill="1" applyBorder="1" applyAlignment="1" applyProtection="1">
      <alignment horizontal="center" vertical="top" wrapText="1"/>
    </xf>
    <xf numFmtId="0" fontId="59" fillId="0" borderId="17" xfId="40" applyNumberFormat="1" applyFont="1" applyFill="1" applyBorder="1" applyAlignment="1" applyProtection="1">
      <alignment horizontal="left" vertical="top" wrapText="1"/>
    </xf>
    <xf numFmtId="0" fontId="59" fillId="0" borderId="17" xfId="40" applyNumberFormat="1" applyFont="1" applyFill="1" applyBorder="1" applyAlignment="1" applyProtection="1">
      <alignment horizontal="center" vertical="top" wrapText="1"/>
    </xf>
    <xf numFmtId="0" fontId="59" fillId="0" borderId="17" xfId="40" applyNumberFormat="1" applyFont="1" applyFill="1" applyBorder="1" applyAlignment="1" applyProtection="1">
      <alignment horizontal="right" vertical="top" wrapText="1"/>
    </xf>
    <xf numFmtId="2" fontId="58" fillId="0" borderId="6" xfId="40" applyNumberFormat="1" applyFont="1" applyFill="1" applyBorder="1" applyAlignment="1" applyProtection="1">
      <alignment horizontal="right" vertical="top" wrapText="1"/>
    </xf>
    <xf numFmtId="2" fontId="40" fillId="0" borderId="6" xfId="0" applyNumberFormat="1" applyFont="1" applyFill="1" applyBorder="1" applyAlignment="1" applyProtection="1">
      <alignment horizontal="center" vertical="top"/>
    </xf>
    <xf numFmtId="0" fontId="0" fillId="0" borderId="0" xfId="0" applyFill="1" applyBorder="1" applyAlignment="1">
      <alignment horizontal="center" vertical="top"/>
    </xf>
    <xf numFmtId="0" fontId="41" fillId="0" borderId="0" xfId="0" applyFont="1" applyFill="1" applyAlignment="1">
      <alignment horizontal="right" vertical="top"/>
    </xf>
    <xf numFmtId="0" fontId="0" fillId="0" borderId="0" xfId="0" applyFill="1" applyAlignment="1">
      <alignment horizontal="left" vertical="center"/>
    </xf>
    <xf numFmtId="0" fontId="44" fillId="0" borderId="8" xfId="40" applyNumberFormat="1" applyFont="1" applyFill="1" applyBorder="1" applyAlignment="1" applyProtection="1">
      <alignment horizontal="left" vertical="top" wrapText="1"/>
    </xf>
    <xf numFmtId="0" fontId="44" fillId="0" borderId="10" xfId="40" applyNumberFormat="1" applyFont="1" applyFill="1" applyBorder="1" applyAlignment="1" applyProtection="1">
      <alignment horizontal="left" vertical="top" wrapText="1"/>
    </xf>
    <xf numFmtId="169" fontId="42" fillId="0" borderId="0" xfId="2" applyNumberFormat="1" applyFont="1" applyFill="1" applyBorder="1" applyAlignment="1">
      <alignment horizontal="right"/>
    </xf>
    <xf numFmtId="0" fontId="42" fillId="0" borderId="0" xfId="2" applyFont="1" applyFill="1" applyBorder="1" applyAlignment="1">
      <alignment horizontal="right"/>
    </xf>
    <xf numFmtId="0" fontId="5" fillId="0" borderId="8" xfId="0" applyFont="1" applyFill="1" applyBorder="1" applyAlignment="1">
      <alignment horizontal="left" vertical="top"/>
    </xf>
    <xf numFmtId="0" fontId="5" fillId="0" borderId="10" xfId="0" applyFont="1" applyFill="1" applyBorder="1" applyAlignment="1">
      <alignment horizontal="left" vertical="top"/>
    </xf>
    <xf numFmtId="0" fontId="5" fillId="0" borderId="9" xfId="0" applyFont="1" applyFill="1" applyBorder="1" applyAlignment="1">
      <alignment horizontal="left" vertical="top"/>
    </xf>
    <xf numFmtId="0" fontId="0" fillId="0" borderId="0" xfId="0" applyFill="1" applyAlignment="1">
      <alignment horizontal="left" vertical="top"/>
    </xf>
    <xf numFmtId="1" fontId="44" fillId="0" borderId="8" xfId="0" applyNumberFormat="1" applyFont="1" applyFill="1" applyBorder="1" applyAlignment="1" applyProtection="1">
      <alignment horizontal="center" vertical="top" wrapText="1"/>
    </xf>
    <xf numFmtId="1" fontId="44" fillId="0" borderId="10" xfId="0" applyNumberFormat="1" applyFont="1" applyFill="1" applyBorder="1" applyAlignment="1" applyProtection="1">
      <alignment horizontal="center" vertical="top" wrapText="1"/>
    </xf>
    <xf numFmtId="1" fontId="44" fillId="0" borderId="9" xfId="0" applyNumberFormat="1" applyFont="1" applyFill="1" applyBorder="1" applyAlignment="1" applyProtection="1">
      <alignment horizontal="center" vertical="top" wrapText="1"/>
    </xf>
    <xf numFmtId="0" fontId="5" fillId="0" borderId="0" xfId="0" applyFont="1" applyFill="1" applyAlignment="1">
      <alignment horizontal="center" vertical="center"/>
    </xf>
    <xf numFmtId="0" fontId="12" fillId="0" borderId="2" xfId="0" applyFont="1" applyFill="1" applyBorder="1" applyAlignment="1">
      <alignment horizontal="left" vertical="center" wrapText="1" indent="4"/>
    </xf>
    <xf numFmtId="0" fontId="12" fillId="0" borderId="4" xfId="0" applyFont="1" applyFill="1" applyBorder="1" applyAlignment="1">
      <alignment horizontal="left" vertical="center" wrapText="1" indent="4"/>
    </xf>
    <xf numFmtId="0" fontId="12" fillId="0" borderId="3" xfId="0" applyFont="1" applyFill="1" applyBorder="1" applyAlignment="1">
      <alignment horizontal="left" vertical="center" wrapText="1" indent="4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1" xfId="0" applyFont="1" applyFill="1" applyBorder="1" applyAlignment="1">
      <alignment horizontal="left" vertical="top" wrapText="1" inden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left" vertical="center" wrapText="1" indent="3"/>
    </xf>
    <xf numFmtId="0" fontId="12" fillId="0" borderId="3" xfId="0" applyFont="1" applyFill="1" applyBorder="1" applyAlignment="1">
      <alignment horizontal="left" vertical="center" wrapText="1" indent="3"/>
    </xf>
    <xf numFmtId="0" fontId="12" fillId="0" borderId="2" xfId="0" applyFont="1" applyFill="1" applyBorder="1" applyAlignment="1">
      <alignment horizontal="left" vertical="top" wrapText="1" indent="2"/>
    </xf>
    <xf numFmtId="0" fontId="12" fillId="0" borderId="4" xfId="0" applyFont="1" applyFill="1" applyBorder="1" applyAlignment="1">
      <alignment horizontal="left" vertical="top" wrapText="1" indent="2"/>
    </xf>
    <xf numFmtId="0" fontId="12" fillId="0" borderId="3" xfId="0" applyFont="1" applyFill="1" applyBorder="1" applyAlignment="1">
      <alignment horizontal="left" vertical="top" wrapText="1" indent="2"/>
    </xf>
    <xf numFmtId="0" fontId="12" fillId="0" borderId="1" xfId="0" applyFont="1" applyFill="1" applyBorder="1" applyAlignment="1">
      <alignment horizontal="center" vertical="top" wrapText="1"/>
    </xf>
    <xf numFmtId="0" fontId="12" fillId="0" borderId="11" xfId="0" applyFont="1" applyFill="1" applyBorder="1" applyAlignment="1">
      <alignment horizontal="center" vertical="top" wrapText="1"/>
    </xf>
    <xf numFmtId="0" fontId="44" fillId="0" borderId="6" xfId="0" applyNumberFormat="1" applyFont="1" applyFill="1" applyBorder="1" applyAlignment="1" applyProtection="1">
      <alignment horizontal="left" vertical="top" wrapText="1"/>
    </xf>
    <xf numFmtId="0" fontId="44" fillId="0" borderId="8" xfId="0" applyNumberFormat="1" applyFont="1" applyFill="1" applyBorder="1" applyAlignment="1" applyProtection="1">
      <alignment horizontal="left" vertical="top" wrapText="1"/>
    </xf>
    <xf numFmtId="0" fontId="44" fillId="0" borderId="10" xfId="0" applyNumberFormat="1" applyFont="1" applyFill="1" applyBorder="1" applyAlignment="1" applyProtection="1">
      <alignment horizontal="left" vertical="top" wrapText="1"/>
    </xf>
    <xf numFmtId="0" fontId="44" fillId="0" borderId="9" xfId="0" applyNumberFormat="1" applyFont="1" applyFill="1" applyBorder="1" applyAlignment="1" applyProtection="1">
      <alignment horizontal="left" vertical="top" wrapText="1"/>
    </xf>
    <xf numFmtId="1" fontId="44" fillId="0" borderId="8" xfId="0" applyNumberFormat="1" applyFont="1" applyFill="1" applyBorder="1" applyAlignment="1" applyProtection="1">
      <alignment horizontal="left" vertical="top" wrapText="1"/>
    </xf>
    <xf numFmtId="1" fontId="44" fillId="0" borderId="10" xfId="0" applyNumberFormat="1" applyFont="1" applyFill="1" applyBorder="1" applyAlignment="1" applyProtection="1">
      <alignment horizontal="left" vertical="top" wrapText="1"/>
    </xf>
    <xf numFmtId="1" fontId="44" fillId="0" borderId="9" xfId="0" applyNumberFormat="1" applyFont="1" applyFill="1" applyBorder="1" applyAlignment="1" applyProtection="1">
      <alignment horizontal="left" vertical="top" wrapText="1"/>
    </xf>
    <xf numFmtId="0" fontId="41" fillId="0" borderId="0" xfId="2" applyFont="1" applyAlignment="1">
      <alignment horizontal="right" vertical="center"/>
    </xf>
    <xf numFmtId="0" fontId="41" fillId="0" borderId="0" xfId="2" applyFont="1" applyAlignment="1">
      <alignment horizontal="left"/>
    </xf>
    <xf numFmtId="0" fontId="43" fillId="0" borderId="12" xfId="2" applyFont="1" applyBorder="1" applyAlignment="1">
      <alignment horizontal="center"/>
    </xf>
    <xf numFmtId="0" fontId="42" fillId="0" borderId="0" xfId="2" applyFont="1" applyAlignment="1">
      <alignment horizontal="left" wrapText="1"/>
    </xf>
    <xf numFmtId="169" fontId="42" fillId="0" borderId="0" xfId="2" applyNumberFormat="1" applyFont="1" applyAlignment="1">
      <alignment horizontal="right" vertical="top"/>
    </xf>
    <xf numFmtId="0" fontId="42" fillId="0" borderId="0" xfId="2" applyFont="1" applyAlignment="1">
      <alignment horizontal="right" vertical="top"/>
    </xf>
    <xf numFmtId="0" fontId="41" fillId="0" borderId="0" xfId="2" applyFont="1" applyAlignment="1">
      <alignment horizontal="left" wrapText="1"/>
    </xf>
    <xf numFmtId="169" fontId="41" fillId="0" borderId="0" xfId="2" applyNumberFormat="1" applyFont="1" applyAlignment="1">
      <alignment horizontal="right"/>
    </xf>
    <xf numFmtId="169" fontId="42" fillId="0" borderId="12" xfId="2" applyNumberFormat="1" applyFont="1" applyBorder="1" applyAlignment="1">
      <alignment horizontal="right" vertical="top"/>
    </xf>
    <xf numFmtId="169" fontId="51" fillId="0" borderId="12" xfId="2" applyNumberFormat="1" applyFont="1" applyBorder="1" applyAlignment="1">
      <alignment horizontal="right" vertical="top"/>
    </xf>
    <xf numFmtId="0" fontId="47" fillId="0" borderId="0" xfId="2" applyFont="1" applyAlignment="1">
      <alignment horizontal="left" wrapText="1"/>
    </xf>
    <xf numFmtId="0" fontId="41" fillId="0" borderId="0" xfId="2" applyFont="1" applyFill="1" applyAlignment="1">
      <alignment horizontal="left"/>
    </xf>
    <xf numFmtId="0" fontId="41" fillId="0" borderId="0" xfId="39" applyFont="1" applyFill="1" applyAlignment="1">
      <alignment horizontal="left"/>
    </xf>
    <xf numFmtId="0" fontId="41" fillId="0" borderId="5" xfId="2" applyFont="1" applyBorder="1" applyAlignment="1">
      <alignment horizontal="left" wrapText="1"/>
    </xf>
    <xf numFmtId="0" fontId="46" fillId="0" borderId="0" xfId="2" applyFont="1" applyAlignment="1">
      <alignment horizontal="center" vertical="top" wrapText="1"/>
    </xf>
    <xf numFmtId="0" fontId="42" fillId="0" borderId="0" xfId="2" applyFont="1" applyAlignment="1">
      <alignment horizontal="left"/>
    </xf>
    <xf numFmtId="0" fontId="41" fillId="0" borderId="0" xfId="2" applyFont="1" applyAlignment="1">
      <alignment horizontal="right"/>
    </xf>
    <xf numFmtId="0" fontId="39" fillId="0" borderId="5" xfId="2" applyFont="1" applyBorder="1" applyAlignment="1">
      <alignment horizontal="center" wrapText="1"/>
    </xf>
    <xf numFmtId="0" fontId="38" fillId="0" borderId="5" xfId="2" applyFont="1" applyBorder="1" applyAlignment="1">
      <alignment horizontal="center" wrapText="1"/>
    </xf>
    <xf numFmtId="0" fontId="45" fillId="0" borderId="5" xfId="2" applyFont="1" applyBorder="1" applyAlignment="1">
      <alignment horizontal="center" wrapText="1"/>
    </xf>
    <xf numFmtId="0" fontId="43" fillId="0" borderId="0" xfId="2" applyFont="1" applyAlignment="1">
      <alignment horizontal="center" wrapText="1"/>
    </xf>
    <xf numFmtId="0" fontId="31" fillId="0" borderId="0" xfId="2" applyAlignment="1"/>
    <xf numFmtId="49" fontId="54" fillId="0" borderId="5" xfId="40" applyNumberFormat="1" applyFont="1" applyFill="1" applyBorder="1" applyAlignment="1" applyProtection="1">
      <alignment vertical="top" wrapText="1"/>
    </xf>
    <xf numFmtId="49" fontId="54" fillId="0" borderId="5" xfId="40" applyNumberFormat="1" applyFont="1" applyFill="1" applyBorder="1" applyAlignment="1" applyProtection="1">
      <alignment horizontal="right" vertical="top" wrapText="1"/>
    </xf>
    <xf numFmtId="0" fontId="57" fillId="0" borderId="12" xfId="40" applyNumberFormat="1" applyFont="1" applyFill="1" applyBorder="1" applyAlignment="1" applyProtection="1">
      <alignment horizontal="center" vertical="center"/>
    </xf>
    <xf numFmtId="0" fontId="58" fillId="0" borderId="6" xfId="40" applyNumberFormat="1" applyFont="1" applyFill="1" applyBorder="1" applyAlignment="1" applyProtection="1">
      <alignment horizontal="left" vertical="top" wrapText="1"/>
    </xf>
    <xf numFmtId="0" fontId="52" fillId="0" borderId="6" xfId="40" applyNumberFormat="1" applyFont="1" applyFill="1" applyBorder="1" applyAlignment="1" applyProtection="1">
      <alignment horizontal="left" vertical="top" wrapText="1"/>
    </xf>
    <xf numFmtId="0" fontId="45" fillId="0" borderId="8" xfId="40" applyNumberFormat="1" applyFont="1" applyFill="1" applyBorder="1" applyAlignment="1" applyProtection="1">
      <alignment horizontal="left" vertical="top" wrapText="1"/>
    </xf>
    <xf numFmtId="0" fontId="45" fillId="0" borderId="10" xfId="40" applyNumberFormat="1" applyFont="1" applyFill="1" applyBorder="1" applyAlignment="1" applyProtection="1">
      <alignment horizontal="left" vertical="top" wrapText="1"/>
    </xf>
    <xf numFmtId="0" fontId="45" fillId="0" borderId="9" xfId="40" applyNumberFormat="1" applyFont="1" applyFill="1" applyBorder="1" applyAlignment="1" applyProtection="1">
      <alignment horizontal="left" vertical="top" wrapText="1"/>
    </xf>
    <xf numFmtId="0" fontId="61" fillId="0" borderId="6" xfId="40" applyNumberFormat="1" applyFont="1" applyFill="1" applyBorder="1" applyAlignment="1" applyProtection="1">
      <alignment horizontal="left" vertical="center" wrapText="1"/>
    </xf>
    <xf numFmtId="0" fontId="55" fillId="0" borderId="8" xfId="40" applyNumberFormat="1" applyFont="1" applyFill="1" applyBorder="1" applyAlignment="1" applyProtection="1">
      <alignment horizontal="left" vertical="top" wrapText="1"/>
    </xf>
    <xf numFmtId="0" fontId="55" fillId="0" borderId="10" xfId="40" applyNumberFormat="1" applyFont="1" applyFill="1" applyBorder="1" applyAlignment="1" applyProtection="1">
      <alignment horizontal="left" vertical="top" wrapText="1"/>
    </xf>
    <xf numFmtId="0" fontId="55" fillId="0" borderId="9" xfId="40" applyNumberFormat="1" applyFont="1" applyFill="1" applyBorder="1" applyAlignment="1" applyProtection="1">
      <alignment horizontal="left" vertical="top" wrapText="1"/>
    </xf>
    <xf numFmtId="0" fontId="58" fillId="0" borderId="7" xfId="40" applyNumberFormat="1" applyFont="1" applyFill="1" applyBorder="1" applyAlignment="1" applyProtection="1">
      <alignment horizontal="center" vertical="center" wrapText="1"/>
    </xf>
    <xf numFmtId="0" fontId="58" fillId="0" borderId="15" xfId="40" applyNumberFormat="1" applyFont="1" applyFill="1" applyBorder="1" applyAlignment="1" applyProtection="1">
      <alignment horizontal="center" vertical="center" wrapText="1"/>
    </xf>
    <xf numFmtId="0" fontId="58" fillId="0" borderId="17" xfId="40" applyNumberFormat="1" applyFont="1" applyFill="1" applyBorder="1" applyAlignment="1" applyProtection="1">
      <alignment horizontal="center" vertical="center" wrapText="1"/>
    </xf>
    <xf numFmtId="0" fontId="58" fillId="0" borderId="6" xfId="40" applyNumberFormat="1" applyFont="1" applyFill="1" applyBorder="1" applyAlignment="1" applyProtection="1">
      <alignment horizontal="center" vertical="center" wrapText="1"/>
    </xf>
    <xf numFmtId="0" fontId="52" fillId="0" borderId="6" xfId="40" applyNumberFormat="1" applyFont="1" applyFill="1" applyBorder="1" applyAlignment="1" applyProtection="1">
      <alignment horizontal="left" vertical="center" wrapText="1"/>
    </xf>
    <xf numFmtId="0" fontId="58" fillId="0" borderId="13" xfId="40" applyNumberFormat="1" applyFont="1" applyFill="1" applyBorder="1" applyAlignment="1" applyProtection="1">
      <alignment horizontal="center" vertical="center" wrapText="1"/>
    </xf>
    <xf numFmtId="0" fontId="58" fillId="0" borderId="14" xfId="40" applyNumberFormat="1" applyFont="1" applyFill="1" applyBorder="1" applyAlignment="1" applyProtection="1">
      <alignment horizontal="center" vertical="center" wrapText="1"/>
    </xf>
    <xf numFmtId="0" fontId="58" fillId="0" borderId="16" xfId="40" applyNumberFormat="1" applyFont="1" applyFill="1" applyBorder="1" applyAlignment="1" applyProtection="1">
      <alignment horizontal="center" vertical="center" wrapText="1"/>
    </xf>
    <xf numFmtId="0" fontId="56" fillId="0" borderId="5" xfId="40" applyNumberFormat="1" applyFont="1" applyFill="1" applyBorder="1" applyAlignment="1" applyProtection="1">
      <alignment horizontal="center" wrapText="1"/>
    </xf>
    <xf numFmtId="0" fontId="57" fillId="0" borderId="12" xfId="40" applyNumberFormat="1" applyFont="1" applyFill="1" applyBorder="1" applyAlignment="1" applyProtection="1">
      <alignment horizontal="center" vertical="top"/>
    </xf>
    <xf numFmtId="0" fontId="56" fillId="0" borderId="0" xfId="40" applyNumberFormat="1" applyFont="1" applyFill="1" applyBorder="1" applyAlignment="1" applyProtection="1">
      <alignment horizontal="center"/>
    </xf>
    <xf numFmtId="0" fontId="31" fillId="0" borderId="0" xfId="40" applyNumberFormat="1" applyFont="1" applyFill="1" applyBorder="1" applyAlignment="1" applyProtection="1">
      <alignment horizontal="center" vertical="top"/>
    </xf>
    <xf numFmtId="0" fontId="42" fillId="0" borderId="5" xfId="40" applyNumberFormat="1" applyFont="1" applyFill="1" applyBorder="1" applyAlignment="1" applyProtection="1">
      <alignment horizontal="center" wrapText="1"/>
    </xf>
    <xf numFmtId="0" fontId="39" fillId="0" borderId="0" xfId="10" applyFont="1" applyFill="1" applyAlignment="1">
      <alignment horizontal="left" vertical="top" wrapText="1"/>
    </xf>
    <xf numFmtId="0" fontId="72" fillId="0" borderId="0" xfId="10" applyFont="1" applyFill="1" applyAlignment="1">
      <alignment horizontal="left" vertical="top" wrapText="1"/>
    </xf>
    <xf numFmtId="0" fontId="38" fillId="0" borderId="0" xfId="16" applyFill="1" applyAlignment="1">
      <alignment horizontal="left" vertical="top" wrapText="1"/>
    </xf>
    <xf numFmtId="0" fontId="38" fillId="0" borderId="0" xfId="10" applyFont="1" applyFill="1" applyAlignment="1">
      <alignment horizontal="left" vertical="top" wrapText="1"/>
    </xf>
    <xf numFmtId="0" fontId="33" fillId="0" borderId="0" xfId="10" applyFill="1" applyAlignment="1">
      <alignment horizontal="left" vertical="top" wrapText="1"/>
    </xf>
    <xf numFmtId="0" fontId="39" fillId="0" borderId="10" xfId="10" applyFont="1" applyFill="1" applyBorder="1" applyAlignment="1">
      <alignment horizontal="left" vertical="top" wrapText="1"/>
    </xf>
    <xf numFmtId="0" fontId="70" fillId="0" borderId="10" xfId="10" applyFont="1" applyFill="1" applyBorder="1" applyAlignment="1">
      <alignment horizontal="left" vertical="top" wrapText="1"/>
    </xf>
    <xf numFmtId="0" fontId="39" fillId="0" borderId="12" xfId="10" applyFont="1" applyFill="1" applyBorder="1" applyAlignment="1">
      <alignment horizontal="left" vertical="top" wrapText="1"/>
    </xf>
    <xf numFmtId="0" fontId="72" fillId="0" borderId="12" xfId="10" applyFont="1" applyFill="1" applyBorder="1" applyAlignment="1">
      <alignment horizontal="left" vertical="top" wrapText="1"/>
    </xf>
    <xf numFmtId="0" fontId="31" fillId="0" borderId="8" xfId="10" applyFont="1" applyFill="1" applyBorder="1" applyAlignment="1">
      <alignment horizontal="center" vertical="center" wrapText="1"/>
    </xf>
    <xf numFmtId="0" fontId="31" fillId="0" borderId="9" xfId="10" applyFont="1" applyFill="1" applyBorder="1" applyAlignment="1">
      <alignment horizontal="center" vertical="center" wrapText="1"/>
    </xf>
    <xf numFmtId="0" fontId="31" fillId="0" borderId="7" xfId="10" applyFont="1" applyFill="1" applyBorder="1" applyAlignment="1">
      <alignment horizontal="center" vertical="center" wrapText="1"/>
    </xf>
    <xf numFmtId="0" fontId="31" fillId="0" borderId="17" xfId="10" applyFont="1" applyFill="1" applyBorder="1" applyAlignment="1">
      <alignment horizontal="center" vertical="center" wrapText="1"/>
    </xf>
    <xf numFmtId="0" fontId="38" fillId="0" borderId="20" xfId="10" applyFont="1" applyFill="1" applyBorder="1" applyAlignment="1">
      <alignment horizontal="center" vertical="center" wrapText="1"/>
    </xf>
    <xf numFmtId="0" fontId="38" fillId="0" borderId="21" xfId="10" applyFont="1" applyFill="1" applyBorder="1" applyAlignment="1">
      <alignment horizontal="center" vertical="center" wrapText="1"/>
    </xf>
    <xf numFmtId="0" fontId="38" fillId="0" borderId="0" xfId="10" applyFont="1" applyFill="1"/>
    <xf numFmtId="0" fontId="38" fillId="0" borderId="20" xfId="21" applyFont="1" applyFill="1" applyBorder="1" applyAlignment="1">
      <alignment horizontal="right"/>
    </xf>
    <xf numFmtId="0" fontId="38" fillId="0" borderId="21" xfId="21" applyFont="1" applyFill="1" applyBorder="1" applyAlignment="1">
      <alignment horizontal="right"/>
    </xf>
    <xf numFmtId="0" fontId="38" fillId="0" borderId="20" xfId="22" applyFont="1" applyFill="1" applyBorder="1" applyAlignment="1">
      <alignment horizontal="right" vertical="top"/>
    </xf>
    <xf numFmtId="0" fontId="38" fillId="0" borderId="21" xfId="22" applyFont="1" applyFill="1" applyBorder="1" applyAlignment="1">
      <alignment horizontal="right" vertical="top"/>
    </xf>
    <xf numFmtId="0" fontId="69" fillId="0" borderId="0" xfId="36" applyFont="1" applyFill="1" applyAlignment="1">
      <alignment horizontal="center" wrapText="1"/>
    </xf>
    <xf numFmtId="0" fontId="49" fillId="0" borderId="0" xfId="10" applyFont="1" applyFill="1" applyAlignment="1">
      <alignment horizontal="center" vertical="center"/>
    </xf>
    <xf numFmtId="0" fontId="45" fillId="0" borderId="0" xfId="36" applyFont="1" applyFill="1">
      <alignment horizontal="center"/>
    </xf>
    <xf numFmtId="0" fontId="49" fillId="0" borderId="0" xfId="10" applyFont="1" applyFill="1" applyAlignment="1">
      <alignment horizontal="center"/>
    </xf>
    <xf numFmtId="0" fontId="4" fillId="0" borderId="6" xfId="0" applyFont="1" applyFill="1" applyBorder="1" applyAlignment="1">
      <alignment horizontal="left" vertical="top" wrapText="1"/>
    </xf>
    <xf numFmtId="4" fontId="40" fillId="0" borderId="6" xfId="1" applyFont="1" applyFill="1" applyBorder="1" applyAlignment="1" applyProtection="1" applyNumberFormat="1">
      <alignment horizontal="center" vertical="top" wrapText="1"/>
    </xf>
    <xf numFmtId="4" fontId="40" fillId="0" borderId="6" xfId="0" applyNumberFormat="1" applyFont="1" applyFill="1" applyBorder="1" applyAlignment="1" applyProtection="1">
      <alignment horizontal="center" vertical="top"/>
    </xf>
    <xf numFmtId="4" fontId="5" fillId="0" borderId="6" xfId="1" applyFont="1" applyFill="1" applyBorder="1" applyAlignment="1" applyNumberFormat="1">
      <alignment horizontal="left" vertical="top"/>
    </xf>
    <xf numFmtId="4" fontId="48" fillId="0" borderId="6" xfId="1" applyFont="1" applyFill="1" applyBorder="1" applyAlignment="1" applyNumberFormat="1">
      <alignment horizontal="left" vertical="top"/>
    </xf>
    <xf numFmtId="4" fontId="0" fillId="0" borderId="0" xfId="0" applyFill="1" applyAlignment="1" applyNumberFormat="1">
      <alignment horizontal="left" vertical="center"/>
    </xf>
    <xf numFmtId="4" fontId="0" fillId="0" borderId="0" xfId="0" applyFill="1" applyBorder="1" applyAlignment="1" applyNumberFormat="1">
      <alignment horizontal="center" vertical="top"/>
    </xf>
    <xf numFmtId="4" fontId="0" fillId="0" borderId="0" xfId="1" applyFont="1" applyFill="1" applyBorder="1" applyAlignment="1" applyNumberFormat="1">
      <alignment horizontal="left" vertical="top"/>
    </xf>
    <xf numFmtId="4" fontId="0" fillId="0" borderId="0" xfId="1" applyFont="1" applyFill="1" applyBorder="1" applyAlignment="1" applyNumberFormat="1">
      <alignment horizontal="center" vertical="top"/>
    </xf>
  </cellXfs>
  <cellStyles count="41">
    <cellStyle name="Акт" xfId="11" ns2:uid="{00000000-0005-0000-0000-000000000000}"/>
    <cellStyle name="АктМТСН" xfId="12" ns2:uid="{00000000-0005-0000-0000-000001000000}"/>
    <cellStyle name="ВедРесурсов" xfId="13" ns2:uid="{00000000-0005-0000-0000-000002000000}"/>
    <cellStyle name="ВедРесурсовАкт" xfId="14" ns2:uid="{00000000-0005-0000-0000-000003000000}"/>
    <cellStyle name="Индексы" xfId="15" ns2:uid="{00000000-0005-0000-0000-000004000000}"/>
    <cellStyle name="Итоги" xfId="16" ns2:uid="{00000000-0005-0000-0000-000005000000}"/>
    <cellStyle name="ИтогоАктБазЦ" xfId="17" ns2:uid="{00000000-0005-0000-0000-000006000000}"/>
    <cellStyle name="ИтогоАктБИМ" xfId="18" ns2:uid="{00000000-0005-0000-0000-000007000000}"/>
    <cellStyle name="ИтогоАктРесМет" xfId="19" ns2:uid="{00000000-0005-0000-0000-000008000000}"/>
    <cellStyle name="ИтогоАктТекЦ" xfId="20" ns2:uid="{00000000-0005-0000-0000-000009000000}"/>
    <cellStyle name="ИтогоБазЦ" xfId="21" ns2:uid="{00000000-0005-0000-0000-00000A000000}"/>
    <cellStyle name="ИтогоБИМ" xfId="22" ns2:uid="{00000000-0005-0000-0000-00000B000000}"/>
    <cellStyle name="ИтогоБИМ 2" xfId="23" ns2:uid="{00000000-0005-0000-0000-00000C000000}"/>
    <cellStyle name="ИтогоРесМет" xfId="24" ns2:uid="{00000000-0005-0000-0000-00000D000000}"/>
    <cellStyle name="ИтогоТекЦ" xfId="25" ns2:uid="{00000000-0005-0000-0000-00000E000000}"/>
    <cellStyle name="ЛокСмета" xfId="26" ns2:uid="{00000000-0005-0000-0000-00000F000000}"/>
    <cellStyle name="ЛокСмМТСН" xfId="27" ns2:uid="{00000000-0005-0000-0000-000010000000}"/>
    <cellStyle name="ЛокСмМТСН 2" xfId="28" ns2:uid="{00000000-0005-0000-0000-000011000000}"/>
    <cellStyle name="М29" xfId="29" ns2:uid="{00000000-0005-0000-0000-000012000000}"/>
    <cellStyle name="ОбСмета" xfId="30" ns2:uid="{00000000-0005-0000-0000-000013000000}"/>
    <cellStyle name="Обычный" xfId="0" builtinId="0"/>
    <cellStyle name="Обычный 2" xfId="2" ns2:uid="{00000000-0005-0000-0000-000015000000}"/>
    <cellStyle name="Обычный 2 2" xfId="9" ns2:uid="{00000000-0005-0000-0000-000016000000}"/>
    <cellStyle name="Обычный 2 3" xfId="6" ns2:uid="{00000000-0005-0000-0000-000017000000}"/>
    <cellStyle name="Обычный 3" xfId="8" ns2:uid="{00000000-0005-0000-0000-000018000000}"/>
    <cellStyle name="Обычный 4" xfId="3" ns2:uid="{00000000-0005-0000-0000-000019000000}"/>
    <cellStyle name="Обычный 4 2" xfId="39" ns2:uid="{00000000-0005-0000-0000-00001A000000}"/>
    <cellStyle name="Обычный 5" xfId="4" ns2:uid="{00000000-0005-0000-0000-00001B000000}"/>
    <cellStyle name="Обычный 6" xfId="10" ns2:uid="{00000000-0005-0000-0000-00001C000000}"/>
    <cellStyle name="Обычный 7" xfId="40" ns2:uid="{00000000-0005-0000-0000-00001D000000}"/>
    <cellStyle name="Параметр" xfId="31" ns2:uid="{00000000-0005-0000-0000-00001E000000}"/>
    <cellStyle name="ПеременныеСметы" xfId="32" ns2:uid="{00000000-0005-0000-0000-00001F000000}"/>
    <cellStyle name="Процентный 2" xfId="7" ns2:uid="{00000000-0005-0000-0000-000020000000}"/>
    <cellStyle name="РесСмета" xfId="33" ns2:uid="{00000000-0005-0000-0000-000021000000}"/>
    <cellStyle name="СводкаСтоимРаб" xfId="34" ns2:uid="{00000000-0005-0000-0000-000022000000}"/>
    <cellStyle name="СводРасч" xfId="35" ns2:uid="{00000000-0005-0000-0000-000023000000}"/>
    <cellStyle name="Титул" xfId="36" ns2:uid="{00000000-0005-0000-0000-000024000000}"/>
    <cellStyle name="Финансовый" xfId="1" builtinId="3"/>
    <cellStyle name="Финансовый 2" xfId="5" ns2:uid="{00000000-0005-0000-0000-000026000000}"/>
    <cellStyle name="Хвост" xfId="37" ns2:uid="{00000000-0005-0000-0000-000027000000}"/>
    <cellStyle name="Экспертиза" xfId="38" ns2:uid="{00000000-0005-0000-0000-000028000000}"/>
  </cellStyles>
  <dxfs count="0"/>
  <tableStyles count="0" defaultTableStyle="TableStyleMedium9" defaultPivotStyle="PivotStyleLight16"/>
  <extLst>
    <ext uri="{EB79DEF2-80B8-43e5-95BD-54CBDDF9020C}">
      <ns3:slicerStyles defaultSlicerStyle="SlicerStyleLight1"/>
    </ext>
    <ext uri="{9260A510-F301-46a8-8635-F512D64BE5F5}">
      <ns4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274240</xdr:colOff>
      <xdr:row>0</xdr:row>
      <xdr:rowOff>9144</xdr:rowOff>
    </xdr:from>
    <xdr:ext cx="886206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0" y="0"/>
          <a:ext cx="8862060" cy="0"/>
        </a:xfrm>
        <a:custGeom>
          <a:avLst/>
          <a:gdLst/>
          <a:ahLst/>
          <a:cxnLst/>
          <a:rect l="0" t="0" r="0" b="0"/>
          <a:pathLst>
            <a:path w="8862060">
              <a:moveTo>
                <a:pt x="0" y="0"/>
              </a:moveTo>
              <a:lnTo>
                <a:pt x="8861471" y="0"/>
              </a:lnTo>
            </a:path>
          </a:pathLst>
        </a:custGeom>
        <a:ln w="18288">
          <a:solidFill>
            <a:srgbClr val="464646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ns1="http://schemas.openxmlformats.org/markup-compatibility/2006" xmlns:ns2="http://schemas.microsoft.com/office/spreadsheetml/2014/revision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ns1:Ignorable="x14ac xr xr2 xr3" ns2:uid="{00000000-0001-0000-0000-000000000000}">
  <sheetPr>
    <pageSetUpPr fitToPage="1"/>
  </sheetPr>
  <dimension ref="A1:R184"/>
  <sheetViews>
    <sheetView tabSelected="1" view="pageBreakPreview" zoomScale="70" zoomScaleNormal="55" zoomScaleSheetLayoutView="70" workbookViewId="0">
      <pane ySplit="7" topLeftCell="A8" activePane="bottomLeft" state="frozen"/>
      <selection pane="bottomLeft" activeCell="H33" sqref="H33"/>
    </sheetView>
  </sheetViews>
  <sheetFormatPr defaultRowHeight="12.75"/>
  <cols>
    <col min="1" max="1" width="5.33203125" style="154" customWidth="1"/>
    <col min="2" max="2" width="8.6640625" style="154" customWidth="1"/>
    <col min="3" max="3" width="14" style="154" customWidth="1"/>
    <col min="4" max="4" width="12.1640625" style="154" customWidth="1"/>
    <col min="5" max="5" width="31.1640625" style="154" customWidth="1"/>
    <col min="6" max="6" width="32.83203125" style="154" customWidth="1"/>
    <col min="7" max="7" width="9.6640625" style="240" customWidth="1"/>
    <col min="8" max="8" width="16.83203125" style="154" customWidth="1"/>
    <col min="9" max="9" width="14.83203125" style="154" customWidth="1"/>
    <col min="10" max="10" width="14.1640625" style="154" customWidth="1"/>
    <col min="11" max="11" width="16" style="154" customWidth="1"/>
    <col min="12" max="12" width="17.33203125" style="154" customWidth="1"/>
    <col min="13" max="13" width="21.1640625" style="154" customWidth="1"/>
    <col min="14" max="14" width="17" style="154" customWidth="1"/>
    <col min="15" max="15" width="16.83203125" style="154" customWidth="1"/>
    <col min="16" max="16" width="16" style="154" customWidth="1"/>
    <col min="17" max="17" width="14.5" style="154" customWidth="1"/>
    <col min="18" max="18" width="16.1640625" style="154" customWidth="1"/>
    <col min="19" max="16384" width="9.33203125" style="154"/>
  </cols>
  <sheetData>
    <row r="1" spans="1:18">
      <c r="A1" s="277" t="s">
        <v>20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  <c r="Q1" s="277"/>
      <c r="R1" s="277"/>
    </row>
    <row r="2" spans="1:18">
      <c r="A2" s="26" t="s">
        <v>5</v>
      </c>
      <c r="B2" s="26"/>
      <c r="C2" s="26"/>
      <c r="D2" s="26"/>
      <c r="E2" s="26"/>
      <c r="F2" s="26"/>
      <c r="G2" s="235"/>
      <c r="H2" s="26"/>
      <c r="I2" s="26"/>
      <c r="J2" s="26"/>
      <c r="K2" s="26"/>
      <c r="L2" s="26"/>
      <c r="M2" s="39"/>
      <c r="N2" s="39"/>
      <c r="O2" s="39"/>
      <c r="P2" s="42"/>
      <c r="Q2" s="42"/>
      <c r="R2" s="42"/>
    </row>
    <row r="3" spans="1:18">
      <c r="A3" s="26"/>
      <c r="B3" s="26"/>
      <c r="C3" s="26"/>
      <c r="D3" s="26"/>
      <c r="E3" s="26"/>
      <c r="F3" s="26"/>
      <c r="G3" s="235"/>
      <c r="H3" s="26"/>
      <c r="I3" s="26"/>
      <c r="J3" s="26"/>
      <c r="K3" s="26"/>
      <c r="L3" s="26"/>
      <c r="M3" s="39"/>
      <c r="N3" s="39"/>
      <c r="O3" s="39"/>
      <c r="P3" s="42"/>
      <c r="Q3" s="42"/>
      <c r="R3" s="42"/>
    </row>
    <row r="4" spans="1:18">
      <c r="A4" s="277" t="s">
        <v>28</v>
      </c>
      <c r="B4" s="277"/>
      <c r="C4" s="277"/>
      <c r="D4" s="277"/>
      <c r="E4" s="277"/>
      <c r="F4" s="277"/>
      <c r="G4" s="277"/>
      <c r="H4" s="277"/>
      <c r="I4" s="26"/>
      <c r="J4" s="26"/>
      <c r="K4" s="26"/>
      <c r="L4" s="26"/>
      <c r="M4" s="39"/>
      <c r="N4" s="39"/>
      <c r="O4" s="39"/>
      <c r="P4" s="42"/>
      <c r="Q4" s="42"/>
      <c r="R4" s="42"/>
    </row>
    <row r="5" spans="1:18">
      <c r="A5" s="27"/>
      <c r="B5" s="27"/>
      <c r="C5" s="27"/>
      <c r="D5" s="27"/>
      <c r="E5" s="27"/>
      <c r="F5" s="27"/>
      <c r="G5" s="236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</row>
    <row r="6" spans="1:18">
      <c r="A6" s="290" t="s">
        <v>0</v>
      </c>
      <c r="B6" s="292" t="s">
        <v>1</v>
      </c>
      <c r="C6" s="294" t="s">
        <v>6</v>
      </c>
      <c r="D6" s="295"/>
      <c r="E6" s="296" t="s">
        <v>7</v>
      </c>
      <c r="F6" s="297"/>
      <c r="G6" s="301" t="s">
        <v>17</v>
      </c>
      <c r="H6" s="298" t="s">
        <v>8</v>
      </c>
      <c r="I6" s="299"/>
      <c r="J6" s="300"/>
      <c r="K6" s="278" t="s">
        <v>15</v>
      </c>
      <c r="L6" s="279"/>
      <c r="M6" s="279"/>
      <c r="N6" s="280"/>
      <c r="O6" s="281" t="s">
        <v>9</v>
      </c>
      <c r="P6" s="283" t="s">
        <v>13</v>
      </c>
      <c r="Q6" s="285" t="s">
        <v>14</v>
      </c>
      <c r="R6" s="286"/>
    </row>
    <row r="7" spans="1:18" ht="38.25">
      <c r="A7" s="291"/>
      <c r="B7" s="293"/>
      <c r="C7" s="43" t="s">
        <v>3</v>
      </c>
      <c r="D7" s="43" t="s">
        <v>2</v>
      </c>
      <c r="E7" s="34" t="s">
        <v>3</v>
      </c>
      <c r="F7" s="44" t="s">
        <v>10</v>
      </c>
      <c r="G7" s="302"/>
      <c r="H7" s="34" t="s">
        <v>3</v>
      </c>
      <c r="I7" s="28" t="s">
        <v>11</v>
      </c>
      <c r="J7" s="44" t="s">
        <v>10</v>
      </c>
      <c r="K7" s="34" t="s">
        <v>3</v>
      </c>
      <c r="L7" s="28" t="s">
        <v>12</v>
      </c>
      <c r="M7" s="167" t="s">
        <v>4</v>
      </c>
      <c r="N7" s="44" t="s">
        <v>10</v>
      </c>
      <c r="O7" s="282"/>
      <c r="P7" s="284"/>
      <c r="Q7" s="34" t="s">
        <v>3</v>
      </c>
      <c r="R7" s="44" t="s">
        <v>10</v>
      </c>
    </row>
    <row r="8" spans="1:18">
      <c r="A8" s="29">
        <v>1</v>
      </c>
      <c r="B8" s="29">
        <v>2</v>
      </c>
      <c r="C8" s="29">
        <v>3</v>
      </c>
      <c r="D8" s="29">
        <v>4</v>
      </c>
      <c r="E8" s="29">
        <v>5</v>
      </c>
      <c r="F8" s="29">
        <v>6</v>
      </c>
      <c r="G8" s="29">
        <v>7</v>
      </c>
      <c r="H8" s="29">
        <v>8</v>
      </c>
      <c r="I8" s="29">
        <v>9</v>
      </c>
      <c r="J8" s="29">
        <v>10</v>
      </c>
      <c r="K8" s="29">
        <v>11</v>
      </c>
      <c r="L8" s="29">
        <v>12</v>
      </c>
      <c r="M8" s="29">
        <v>13</v>
      </c>
      <c r="N8" s="29">
        <v>14</v>
      </c>
      <c r="O8" s="29">
        <v>15</v>
      </c>
      <c r="P8" s="29">
        <v>16</v>
      </c>
      <c r="Q8" s="29">
        <v>17</v>
      </c>
      <c r="R8" s="29">
        <v>18</v>
      </c>
    </row>
    <row r="9" spans="1:18" ht="57" customHeight="1">
      <c r="A9" s="287" t="s">
        <v>29</v>
      </c>
      <c r="B9" s="288"/>
      <c r="C9" s="288"/>
      <c r="D9" s="288"/>
      <c r="E9" s="288"/>
      <c r="F9" s="288"/>
      <c r="G9" s="288"/>
      <c r="H9" s="289"/>
      <c r="I9" s="29"/>
      <c r="J9" s="29"/>
      <c r="K9" s="29"/>
      <c r="L9" s="29"/>
      <c r="M9" s="29"/>
      <c r="N9" s="29"/>
      <c r="O9" s="29"/>
      <c r="P9" s="29"/>
      <c r="Q9" s="29"/>
      <c r="R9" s="29"/>
    </row>
    <row r="10" spans="1:18">
      <c r="A10" s="36"/>
      <c r="B10" s="303"/>
      <c r="C10" s="303"/>
      <c r="D10" s="303"/>
      <c r="E10" s="303"/>
      <c r="F10" s="303"/>
      <c r="G10" s="303"/>
      <c r="H10" s="303"/>
      <c r="I10" s="303"/>
      <c r="J10" s="3"/>
      <c r="K10" s="7"/>
      <c r="L10" s="30"/>
      <c r="M10" s="40"/>
      <c r="N10" s="7"/>
      <c r="O10" s="40"/>
      <c r="P10" s="36"/>
      <c r="Q10" s="45"/>
      <c r="R10" s="45"/>
    </row>
    <row r="11" spans="1:18">
      <c r="A11" s="36"/>
      <c r="B11" s="304" t="s">
        <v>30</v>
      </c>
      <c r="C11" s="305"/>
      <c r="D11" s="305"/>
      <c r="E11" s="306"/>
      <c r="F11" s="153"/>
      <c r="G11" s="237"/>
      <c r="H11" s="153"/>
      <c r="I11" s="153"/>
      <c r="J11" s="3"/>
      <c r="K11" s="7"/>
      <c r="L11" s="30"/>
      <c r="M11" s="36"/>
      <c r="N11" s="7"/>
      <c r="O11" s="40"/>
      <c r="P11" s="36"/>
      <c r="Q11" s="45"/>
      <c r="R11" s="45"/>
    </row>
    <row r="12" spans="1:18" ht="76.5">
      <c r="A12" s="36">
        <v>1</v>
      </c>
      <c r="B12" s="9">
        <v>1</v>
      </c>
      <c r="C12" s="10" t="s">
        <v>31</v>
      </c>
      <c r="D12" s="10" t="s">
        <v>31</v>
      </c>
      <c r="E12" s="11" t="s">
        <v>32</v>
      </c>
      <c r="F12" s="11" t="s">
        <v>32</v>
      </c>
      <c r="G12" s="238" t="s">
        <v>16</v>
      </c>
      <c r="H12" s="4">
        <v>5</v>
      </c>
      <c r="I12" s="4">
        <v>-2</v>
      </c>
      <c r="J12" s="230">
        <f>H12+I12</f>
        <v>3</v>
      </c>
      <c r="K12" s="382">
        <v>20165.13</v>
      </c>
      <c r="L12" s="8"/>
      <c r="M12" s="382">
        <v>-8066.04</v>
      </c>
      <c r="N12" s="7">
        <f t="shared" ref="N12:N38" si="0">K12+L12+M12</f>
        <v>12099.09</v>
      </c>
      <c r="O12" s="7">
        <f>N12-K12</f>
        <v>-8066.04</v>
      </c>
      <c r="P12" s="381" t="inlineStr">
        <is>
          <t>Объём позиции «АППАРАТЫ ПРИЕМНЫЕ,ПРИБОРЫ ПС ПРИЕМНО-КОНТРОЛЬНЫЕ, ПУСКОВЫЕ, КОНЦЕНТРАТОР: БЛОК БАЗОВЫЙ НА 10 ЛУЧЕЙ» снижен с 5 до 3 1 ШТ. (исключено 2); изменение прослежено по ЛСР 02-01-08_искл, поз. 1.</t>
        </is>
      </c>
      <c r="Q12" s="38" t="s">
        <v>161</v>
      </c>
      <c r="R12" s="38" t="inlineStr">
        <is>
          <t>23/085-И-ИОС5-ТЧ, листы 15–17; 23/085-И-ИОС5.СО, листы 1, 5; ЛСР 02-01-08_искл, поз. 1</t>
        </is>
      </c>
    </row>
    <row r="13" spans="1:18" ht="76.5">
      <c r="A13" s="36">
        <f>A12+1</f>
        <v>2</v>
      </c>
      <c r="B13" s="9" t="s">
        <v>33</v>
      </c>
      <c r="C13" s="10" t="s">
        <v>34</v>
      </c>
      <c r="D13" s="10" t="s">
        <v>34</v>
      </c>
      <c r="E13" s="11" t="s">
        <v>35</v>
      </c>
      <c r="F13" s="11" t="s">
        <v>35</v>
      </c>
      <c r="G13" s="238" t="s">
        <v>24</v>
      </c>
      <c r="H13" s="4">
        <v>1</v>
      </c>
      <c r="I13" s="4">
        <v>-1</v>
      </c>
      <c r="J13" s="230">
        <f t="shared" ref="J13:J76" si="1">H13+I13</f>
        <v>0</v>
      </c>
      <c r="K13" s="382">
        <v>5166.55</v>
      </c>
      <c r="L13" s="8"/>
      <c r="M13" s="382">
        <v>-5166.55</v>
      </c>
      <c r="N13" s="7">
        <f t="shared" si="0"/>
        <v>0</v>
      </c>
      <c r="O13" s="7">
        <f t="shared" ref="O13:O88" si="2">N13-K13</f>
        <v>-5166.55</v>
      </c>
      <c r="P13" s="381" t="inlineStr">
        <is>
          <t>Исключена позиция «Пульты контроля и управления охранно-пожарные: С2000М с двухстрочным ЖК индикатором Контроль до 127 приборов»: объём изменён с 1 до 0 шт. Исключение прослежено по ЛСР 02-01-08_искл, поз. 2.</t>
        </is>
      </c>
      <c r="Q13" s="38" t="s">
        <v>161</v>
      </c>
      <c r="R13" s="38" t="inlineStr">
        <is>
          <t>23/085-И-ИОС5-ТЧ, листы 15–17; 23/085-И-ИОС5.СО, листы 1, 5; ЛСР 02-01-08_искл, поз. 2</t>
        </is>
      </c>
    </row>
    <row r="14" spans="1:18" ht="216.75">
      <c r="A14" s="36">
        <f t="shared" ref="A14:A45" si="3">A13+1</f>
        <v>3</v>
      </c>
      <c r="B14" s="9">
        <v>3</v>
      </c>
      <c r="C14" s="10" t="s">
        <v>36</v>
      </c>
      <c r="D14" s="10" t="s">
        <v>36</v>
      </c>
      <c r="E14" s="11" t="s">
        <v>37</v>
      </c>
      <c r="F14" s="11" t="s">
        <v>37</v>
      </c>
      <c r="G14" s="238" t="s">
        <v>24</v>
      </c>
      <c r="H14" s="4">
        <v>4</v>
      </c>
      <c r="I14" s="4">
        <v>-3</v>
      </c>
      <c r="J14" s="230">
        <f t="shared" si="1"/>
        <v>1</v>
      </c>
      <c r="K14" s="382">
        <v>6733.88</v>
      </c>
      <c r="L14" s="5"/>
      <c r="M14" s="382">
        <v>-6733.88</v>
      </c>
      <c r="N14" s="7">
        <f t="shared" ref="N14:N20" si="4">K14+L14+M14</f>
        <v>0</v>
      </c>
      <c r="O14" s="7">
        <f t="shared" ref="O14:O20" si="5">N14-K14</f>
        <v>-6733.88</v>
      </c>
      <c r="P14" s="381" t="inlineStr">
        <is>
          <t>Объём позиции «Прибор приемно-контрольный охранно-пожарный С2000-4 4 радиальных неадресных шлейфа сигнализации, встроенный звуковой сигнализатор, интерфейс RS-485…» снижен с 4 до 1 шт. (исключено 3); изменение прослежено по ЛСР 02-01-08_искл, поз. 3.</t>
        </is>
      </c>
      <c r="Q14" s="38" t="s">
        <v>161</v>
      </c>
      <c r="R14" s="38" t="inlineStr">
        <is>
          <t>23/085-И-ИОС5-ТЧ, листы 15–17; 23/085-И-ИОС5.СО, листы 1, 5; ЛСР 02-01-08_искл, поз. 3</t>
        </is>
      </c>
    </row>
    <row r="15" spans="1:18" ht="38.25">
      <c r="A15" s="36">
        <f t="shared" si="3"/>
        <v>4</v>
      </c>
      <c r="B15" s="9">
        <v>4</v>
      </c>
      <c r="C15" s="10" t="s">
        <v>38</v>
      </c>
      <c r="D15" s="10" t="s">
        <v>38</v>
      </c>
      <c r="E15" s="11" t="s">
        <v>39</v>
      </c>
      <c r="F15" s="11" t="s">
        <v>39</v>
      </c>
      <c r="G15" s="238" t="s">
        <v>16</v>
      </c>
      <c r="H15" s="4">
        <v>2</v>
      </c>
      <c r="I15" s="4"/>
      <c r="J15" s="230">
        <f t="shared" si="1"/>
        <v>2</v>
      </c>
      <c r="K15" s="382">
        <v>4344.71</v>
      </c>
      <c r="L15" s="1"/>
      <c r="M15" s="230"/>
      <c r="N15" s="7">
        <f t="shared" si="4"/>
        <v>4344.71</v>
      </c>
      <c r="O15" s="7">
        <f t="shared" si="5"/>
        <v>0</v>
      </c>
      <c r="P15" s="381" t="inlineStr">
        <is>
          <t>Позиция «БЛОК КОНТРОЛЯ ДАТЧИКОВ (БКД) В ДИСПЕТЧЕРСКОЙ» сохранена без изменения объёма 2 шт.; строка фиксирует неизменяемый остаток между прежней и текущей редакциями.</t>
        </is>
      </c>
      <c r="Q15" s="38" t="s">
        <v>161</v>
      </c>
      <c r="R15" s="38" t="inlineStr">
        <is>
          <t>23/085-И-ИОС5-ТЧ, листы 15–17; 23/085-И-ИОС5.СО, листы 1, 5; ЛСР 02-01-08_искл, поз. 4</t>
        </is>
      </c>
    </row>
    <row r="16" spans="1:18" ht="267.75">
      <c r="A16" s="36">
        <f t="shared" si="3"/>
        <v>5</v>
      </c>
      <c r="B16" s="9">
        <v>5</v>
      </c>
      <c r="C16" s="10" t="s">
        <v>40</v>
      </c>
      <c r="D16" s="10" t="s">
        <v>40</v>
      </c>
      <c r="E16" s="11" t="s">
        <v>41</v>
      </c>
      <c r="F16" s="11" t="s">
        <v>41</v>
      </c>
      <c r="G16" s="238" t="s">
        <v>24</v>
      </c>
      <c r="H16" s="4">
        <v>2</v>
      </c>
      <c r="I16" s="4">
        <v>-2</v>
      </c>
      <c r="J16" s="230">
        <f t="shared" si="1"/>
        <v>0</v>
      </c>
      <c r="K16" s="382">
        <v>3792.46</v>
      </c>
      <c r="L16" s="5"/>
      <c r="M16" s="382">
        <v>-3792.46</v>
      </c>
      <c r="N16" s="7">
        <f t="shared" si="4"/>
        <v>0</v>
      </c>
      <c r="O16" s="7">
        <f t="shared" si="5"/>
        <v>-3792.46</v>
      </c>
      <c r="P16" s="381" t="inlineStr">
        <is>
          <t>Исключена позиция «Контроллер адресной линии типа С2000- КДЛ Количество подключаемых АУ - 127, напряжение питания от 10,2 В до 28,4 В постоянного тока, подключение к…»: объём изменён с 2 до 0 шт. Исключение прослежено по ЛСР 02-01-08_искл, поз. 5.</t>
        </is>
      </c>
      <c r="Q16" s="38" t="s">
        <v>161</v>
      </c>
      <c r="R16" s="38" t="inlineStr">
        <is>
          <t>23/085-И-ИОС5-ТЧ, листы 15–17; 23/085-И-ИОС5.СО, листы 1, 5; ЛСР 02-01-08_искл, поз. 5</t>
        </is>
      </c>
    </row>
    <row r="17" spans="1:18" ht="76.5">
      <c r="A17" s="36">
        <f t="shared" si="3"/>
        <v>6</v>
      </c>
      <c r="B17" s="9">
        <v>6</v>
      </c>
      <c r="C17" s="10" t="s">
        <v>42</v>
      </c>
      <c r="D17" s="10" t="s">
        <v>42</v>
      </c>
      <c r="E17" s="11" t="s">
        <v>43</v>
      </c>
      <c r="F17" s="11" t="s">
        <v>43</v>
      </c>
      <c r="G17" s="238" t="s">
        <v>16</v>
      </c>
      <c r="H17" s="4">
        <v>24</v>
      </c>
      <c r="I17" s="5">
        <v>-23</v>
      </c>
      <c r="J17" s="230">
        <f t="shared" si="1"/>
        <v>1</v>
      </c>
      <c r="K17" s="382">
        <v>64443.7</v>
      </c>
      <c r="L17" s="5"/>
      <c r="M17" s="382">
        <v>-61758.559999999998</v>
      </c>
      <c r="N17" s="7">
        <f t="shared" si="4"/>
        <v>2685.14</v>
      </c>
      <c r="O17" s="7">
        <f t="shared" si="5"/>
        <v>-61758.56</v>
      </c>
      <c r="P17" s="381" t="inlineStr">
        <is>
          <t>Объём позиции «АППАРАТЫ ПРИЕМНЫЕ, ПРИБОРЫ ПРИЕМНО-КОНТРОЛЬНЫЕ, СИГНАЛЬНЫЕ, КОНЦЕНТРАТОР, БЛОК БАЗОВЫЙ НА 10 ЛУЧЕЙ» снижен с 24 до 1 1 ШТ. (исключено 23); изменение прослежено по ЛСР 02-01-08_искл, поз. 6.</t>
        </is>
      </c>
      <c r="Q17" s="38" t="s">
        <v>161</v>
      </c>
      <c r="R17" s="38" t="inlineStr">
        <is>
          <t>23/085-И-ИОС5-ТЧ, листы 15–17; 23/085-И-ИОС5.СО, листы 1, 5; ЛСР 02-01-08_искл, поз. 6</t>
        </is>
      </c>
    </row>
    <row r="18" spans="1:18" ht="76.5">
      <c r="A18" s="36">
        <f t="shared" si="3"/>
        <v>7</v>
      </c>
      <c r="B18" s="9">
        <v>7</v>
      </c>
      <c r="C18" s="10" t="s">
        <v>44</v>
      </c>
      <c r="D18" s="10" t="s">
        <v>44</v>
      </c>
      <c r="E18" s="11" t="s">
        <v>45</v>
      </c>
      <c r="F18" s="11" t="s">
        <v>45</v>
      </c>
      <c r="G18" s="238" t="s">
        <v>24</v>
      </c>
      <c r="H18" s="4">
        <v>7</v>
      </c>
      <c r="I18" s="5">
        <v>-7</v>
      </c>
      <c r="J18" s="230">
        <f t="shared" si="1"/>
        <v>0</v>
      </c>
      <c r="K18" s="382">
        <v>10404.17</v>
      </c>
      <c r="L18" s="5"/>
      <c r="M18" s="382">
        <v>-10404.17</v>
      </c>
      <c r="N18" s="7">
        <f t="shared" si="4"/>
        <v>0</v>
      </c>
      <c r="O18" s="7">
        <f t="shared" si="5"/>
        <v>-10404.17</v>
      </c>
      <c r="P18" s="381" t="inlineStr">
        <is>
          <t>Исключена позиция «Блок релейный исполнительный сигнально-пусковой С2000-СП1 Количество выходов - 4, управление по интерфейсу в составе ИСО "Орион"»: объём изменён с 7 до 0 шт. Исключение прослежено по ЛСР 02-01-08_искл, поз. 7.</t>
        </is>
      </c>
      <c r="Q18" s="38" t="s">
        <v>161</v>
      </c>
      <c r="R18" s="38" t="inlineStr">
        <is>
          <t>23/085-И-ИОС5-ТЧ, листы 15–17; 23/085-И-ИОС5.СО, листы 1, 5; ЛСР 02-01-08_искл, поз. 7</t>
        </is>
      </c>
    </row>
    <row r="19" spans="1:18" ht="216.75">
      <c r="A19" s="36">
        <f t="shared" si="3"/>
        <v>8</v>
      </c>
      <c r="B19" s="9">
        <v>8</v>
      </c>
      <c r="C19" s="10" t="s">
        <v>46</v>
      </c>
      <c r="D19" s="10" t="s">
        <v>46</v>
      </c>
      <c r="E19" s="11" t="s">
        <v>47</v>
      </c>
      <c r="F19" s="11" t="s">
        <v>47</v>
      </c>
      <c r="G19" s="238" t="s">
        <v>24</v>
      </c>
      <c r="H19" s="4">
        <v>17</v>
      </c>
      <c r="I19" s="5">
        <v>-17</v>
      </c>
      <c r="J19" s="230">
        <f t="shared" si="1"/>
        <v>0</v>
      </c>
      <c r="K19" s="382">
        <v>27604.39</v>
      </c>
      <c r="L19" s="5"/>
      <c r="M19" s="382">
        <v>-27604.39</v>
      </c>
      <c r="N19" s="7">
        <f t="shared" si="4"/>
        <v>0</v>
      </c>
      <c r="O19" s="7">
        <f t="shared" si="5"/>
        <v>-27604.39</v>
      </c>
      <c r="P19" s="381" t="inlineStr">
        <is>
          <t>Исключена позиция «Блок релейный исполнительный сигнально- пусковой С2000-СП4; Количество выходов 2, максимальное коммутируемое напряжение 220 В, максимальный коммути…»: объём изменён с 17 до 0 шт. Исключение прослежено по ЛСР 02-01-08_искл, поз. 8.</t>
        </is>
      </c>
      <c r="Q19" s="38" t="s">
        <v>161</v>
      </c>
      <c r="R19" s="38" t="inlineStr">
        <is>
          <t>23/085-И-ИОС5-ТЧ, листы 15–17; 23/085-И-ИОС5.СО, листы 1, 5; ЛСР 02-01-08_искл, поз. 8</t>
        </is>
      </c>
    </row>
    <row r="20" spans="1:18" ht="63.75">
      <c r="A20" s="36">
        <f t="shared" si="3"/>
        <v>9</v>
      </c>
      <c r="B20" s="9">
        <v>9</v>
      </c>
      <c r="C20" s="10" t="s">
        <v>48</v>
      </c>
      <c r="D20" s="10" t="s">
        <v>48</v>
      </c>
      <c r="E20" s="11" t="s">
        <v>49</v>
      </c>
      <c r="F20" s="11" t="s">
        <v>49</v>
      </c>
      <c r="G20" s="238" t="s">
        <v>16</v>
      </c>
      <c r="H20" s="4">
        <v>1</v>
      </c>
      <c r="I20" s="5"/>
      <c r="J20" s="230">
        <f t="shared" si="1"/>
        <v>1</v>
      </c>
      <c r="K20" s="382">
        <v>4256.6000000000004</v>
      </c>
      <c r="L20" s="5"/>
      <c r="M20" s="230"/>
      <c r="N20" s="7">
        <f t="shared" si="4"/>
        <v>4256.6</v>
      </c>
      <c r="O20" s="7">
        <f t="shared" si="5"/>
        <v>0</v>
      </c>
      <c r="P20" s="381" t="inlineStr">
        <is>
          <t>Позиция «ПРИБОРЫ И УСТРОЙСТВА СИГНАЛИЗАРУЮЩИЕ ОБЪЕКТОВЫЕ: ПРИБОР СИГНАЛИЗИРУЮЩИЙ ЕМКОСТНОЙ» сохранена без изменения объёма 1 шт.; строка фиксирует неизменяемый остаток между прежней и текущей редакциями.</t>
        </is>
      </c>
      <c r="Q20" s="38" t="s">
        <v>161</v>
      </c>
      <c r="R20" s="38" t="inlineStr">
        <is>
          <t>23/085-И-ИОС5-ТЧ, листы 15–17; 23/085-И-ИОС5.СО, листы 1, 5; ЛСР 02-01-08_искл, поз. 9</t>
        </is>
      </c>
    </row>
    <row r="21" spans="1:18" s="27" customFormat="1" ht="38.25">
      <c r="A21" s="36">
        <f t="shared" si="3"/>
        <v>10</v>
      </c>
      <c r="B21" s="9">
        <v>10</v>
      </c>
      <c r="C21" s="10" t="s">
        <v>50</v>
      </c>
      <c r="D21" s="10" t="s">
        <v>50</v>
      </c>
      <c r="E21" s="10" t="s">
        <v>51</v>
      </c>
      <c r="F21" s="10" t="s">
        <v>51</v>
      </c>
      <c r="G21" s="238" t="s">
        <v>24</v>
      </c>
      <c r="H21" s="4">
        <v>1</v>
      </c>
      <c r="I21" s="4">
        <v>-1</v>
      </c>
      <c r="J21" s="230">
        <f t="shared" si="1"/>
        <v>0</v>
      </c>
      <c r="K21" s="382">
        <v>24283.89</v>
      </c>
      <c r="L21" s="10"/>
      <c r="M21" s="382">
        <v>-24283.89</v>
      </c>
      <c r="N21" s="7">
        <f>K21+L21+M21</f>
        <v>0</v>
      </c>
      <c r="O21" s="7">
        <f>N21-K21</f>
        <v>-24283.89</v>
      </c>
      <c r="P21" s="381" t="inlineStr">
        <is>
          <t>Исключена позиция «РСПИ "Стрелец-Мониторинг" - Станция объектовая исп. 2»: объём изменён с 1 до 0 шт. Исключение прослежено по ЛСР 02-01-08_искл, поз. 10.</t>
        </is>
      </c>
      <c r="Q21" s="38" t="s">
        <v>161</v>
      </c>
      <c r="R21" s="38" t="inlineStr">
        <is>
          <t>23/085-И-ИОС5-ТЧ, листы 15–17; 23/085-И-ИОС5.СО, листы 1, 5; ЛСР 02-01-08_искл, поз. 10</t>
        </is>
      </c>
    </row>
    <row r="22" spans="1:18" ht="25.5">
      <c r="A22" s="36">
        <f t="shared" si="3"/>
        <v>11</v>
      </c>
      <c r="B22" s="9">
        <v>11</v>
      </c>
      <c r="C22" s="10" t="s">
        <v>52</v>
      </c>
      <c r="D22" s="10" t="s">
        <v>52</v>
      </c>
      <c r="E22" s="11" t="s">
        <v>53</v>
      </c>
      <c r="F22" s="11" t="s">
        <v>53</v>
      </c>
      <c r="G22" s="238" t="s">
        <v>16</v>
      </c>
      <c r="H22" s="4">
        <v>1</v>
      </c>
      <c r="I22" s="262">
        <v>-1</v>
      </c>
      <c r="J22" s="230">
        <f t="shared" si="1"/>
        <v>0</v>
      </c>
      <c r="K22" s="382">
        <v>694.51</v>
      </c>
      <c r="L22" s="8"/>
      <c r="M22" s="382">
        <v>-694.51</v>
      </c>
      <c r="N22" s="7">
        <f t="shared" si="0"/>
        <v>0</v>
      </c>
      <c r="O22" s="7">
        <f t="shared" si="2"/>
        <v>-694.51</v>
      </c>
      <c r="P22" s="381" t="inlineStr">
        <is>
          <t>Исключена позиция «ЯЩИКИ С ПОНИЖАЮЩИМИ ТРАНСФОРМАТОРАМИ»: объём изменён с 1 до 0 шт. Исключение прослежено по ЛСР 02-01-08_искл, поз. 11.</t>
        </is>
      </c>
      <c r="Q22" s="38" t="s">
        <v>161</v>
      </c>
      <c r="R22" s="38" t="inlineStr">
        <is>
          <t>23/085-И-ИОС5-ТЧ, листы 15–17; 23/085-И-ИОС5.СО, листы 1, 5; ЛСР 02-01-08_искл, поз. 11</t>
        </is>
      </c>
    </row>
    <row r="23" spans="1:18" ht="51">
      <c r="A23" s="36">
        <f t="shared" si="3"/>
        <v>12</v>
      </c>
      <c r="B23" s="9">
        <v>12</v>
      </c>
      <c r="C23" s="10" t="s">
        <v>54</v>
      </c>
      <c r="D23" s="10" t="s">
        <v>54</v>
      </c>
      <c r="E23" s="11" t="s">
        <v>55</v>
      </c>
      <c r="F23" s="11" t="s">
        <v>55</v>
      </c>
      <c r="G23" s="238" t="s">
        <v>27</v>
      </c>
      <c r="H23" s="4">
        <v>1</v>
      </c>
      <c r="I23" s="262">
        <v>-1</v>
      </c>
      <c r="J23" s="230">
        <f t="shared" si="1"/>
        <v>0</v>
      </c>
      <c r="K23" s="382">
        <v>1311.49</v>
      </c>
      <c r="L23" s="5"/>
      <c r="M23" s="382">
        <v>-1311.49</v>
      </c>
      <c r="N23" s="7">
        <f t="shared" ref="N23:N35" si="6">K23+L23+M23</f>
        <v>0</v>
      </c>
      <c r="O23" s="7">
        <f t="shared" ref="O23:O35" si="7">N23-K23</f>
        <v>-1311.49</v>
      </c>
      <c r="P23" s="381" t="inlineStr">
        <is>
          <t>Исключена позиция «ЯЩИКИ С ТРАНСФОРМАТОРОМ ПОНИЖАЮЩИМ, ТИП ЯТП-0.25 УЗ»: объём изменён с 1 до 0 шт. Исключение прослежено по ЛСР 02-01-08_искл, поз. 12.</t>
        </is>
      </c>
      <c r="Q23" s="38" t="s">
        <v>161</v>
      </c>
      <c r="R23" s="38" t="inlineStr">
        <is>
          <t>23/085-И-ИОС5-ТЧ, листы 15–17; 23/085-И-ИОС5.СО, листы 1, 5; ЛСР 02-01-08_искл, поз. 12</t>
        </is>
      </c>
    </row>
    <row r="24" spans="1:18" ht="76.5">
      <c r="A24" s="36">
        <f t="shared" si="3"/>
        <v>13</v>
      </c>
      <c r="B24" s="9">
        <v>13</v>
      </c>
      <c r="C24" s="10" t="s">
        <v>56</v>
      </c>
      <c r="D24" s="10" t="s">
        <v>56</v>
      </c>
      <c r="E24" s="11" t="s">
        <v>57</v>
      </c>
      <c r="F24" s="11" t="s">
        <v>57</v>
      </c>
      <c r="G24" s="238" t="s">
        <v>16</v>
      </c>
      <c r="H24" s="4">
        <v>1</v>
      </c>
      <c r="I24" s="5">
        <v>-1</v>
      </c>
      <c r="J24" s="230">
        <f t="shared" si="1"/>
        <v>0</v>
      </c>
      <c r="K24" s="382">
        <v>2030.04</v>
      </c>
      <c r="L24" s="5"/>
      <c r="M24" s="382">
        <v>-2030.04</v>
      </c>
      <c r="N24" s="7">
        <f t="shared" si="6"/>
        <v>0</v>
      </c>
      <c r="O24" s="7">
        <f t="shared" si="7"/>
        <v>-2030.04</v>
      </c>
      <c r="P24" s="381" t="inlineStr">
        <is>
          <t>Исключена позиция «ПРИБОРЫ И УСТРОЙСТВА СИГНАЛИЗАРУЮЩИЕ ОБЪЕКТОВЫЕ, УСТРОЙСТВА УЛЬТРАЗВУКОВЫЕ: БЛОК ПИТАНИЯ И КОНТРОЛЯ»: объём изменён с 1 до 0 шт. Исключение прослежено по ЛСР 02-01-08_искл, поз. 13.</t>
        </is>
      </c>
      <c r="Q24" s="38" t="s">
        <v>161</v>
      </c>
      <c r="R24" s="38" t="inlineStr">
        <is>
          <t>23/085-И-ИОС5-ТЧ, листы 15–17; 23/085-И-ИОС5.СО, листы 1, 5; ЛСР 02-01-08_искл, поз. 13</t>
        </is>
      </c>
    </row>
    <row r="25" spans="1:18" ht="51">
      <c r="A25" s="36">
        <f t="shared" si="3"/>
        <v>14</v>
      </c>
      <c r="B25" s="9">
        <v>14</v>
      </c>
      <c r="C25" s="10" t="s">
        <v>58</v>
      </c>
      <c r="D25" s="10" t="s">
        <v>58</v>
      </c>
      <c r="E25" s="11" t="s">
        <v>59</v>
      </c>
      <c r="F25" s="11" t="s">
        <v>59</v>
      </c>
      <c r="G25" s="238" t="s">
        <v>24</v>
      </c>
      <c r="H25" s="4">
        <v>1</v>
      </c>
      <c r="I25" s="262">
        <v>-1</v>
      </c>
      <c r="J25" s="230">
        <f t="shared" si="1"/>
        <v>0</v>
      </c>
      <c r="K25" s="382">
        <v>3545.14</v>
      </c>
      <c r="L25" s="5"/>
      <c r="M25" s="382">
        <v>-3545.14</v>
      </c>
      <c r="N25" s="7">
        <f t="shared" si="6"/>
        <v>0</v>
      </c>
      <c r="O25" s="7">
        <f t="shared" si="7"/>
        <v>-3545.14</v>
      </c>
      <c r="P25" s="381" t="inlineStr">
        <is>
          <t>Исключена позиция «Источники питания резервированные, напряжение, В: 24, РИП-24 Ток 3 А»: объём изменён с 1 до 0 шт. Исключение прослежено по ЛСР 02-01-08_искл, поз. 14.</t>
        </is>
      </c>
      <c r="Q25" s="38" t="s">
        <v>161</v>
      </c>
      <c r="R25" s="38" t="inlineStr">
        <is>
          <t>23/085-И-ИОС5-ТЧ, листы 15–17; 23/085-И-ИОС5.СО, листы 1, 5; ЛСР 02-01-08_искл, поз. 14</t>
        </is>
      </c>
    </row>
    <row r="26" spans="1:18">
      <c r="A26" s="36">
        <f t="shared" si="3"/>
        <v>15</v>
      </c>
      <c r="B26" s="9" t="s">
        <v>234</v>
      </c>
      <c r="C26" s="10" t="s">
        <v>60</v>
      </c>
      <c r="D26" s="10" t="s">
        <v>60</v>
      </c>
      <c r="E26" s="11" t="s">
        <v>61</v>
      </c>
      <c r="F26" s="11" t="s">
        <v>165</v>
      </c>
      <c r="G26" s="238" t="s">
        <v>16</v>
      </c>
      <c r="H26" s="4">
        <v>1</v>
      </c>
      <c r="I26" s="262">
        <v>1</v>
      </c>
      <c r="J26" s="230">
        <f t="shared" si="1"/>
        <v>2</v>
      </c>
      <c r="K26" s="382">
        <v>494.68</v>
      </c>
      <c r="L26" s="383">
        <v>1526</v>
      </c>
      <c r="M26" s="230"/>
      <c r="N26" s="7">
        <f t="shared" si="6"/>
        <v>2020.68</v>
      </c>
      <c r="O26" s="7">
        <f t="shared" si="7"/>
        <v>1526</v>
      </c>
      <c r="P26" s="381" t="inlineStr">
        <is>
          <t>Состав позиции изменён с «СЪЕМНЫЕ И ВЫДВИЖНЫЕ БЛОКИ (МОДУЛИ, ЯЧЕЙКИ, ТЭЗ), МАССА: ДО 0,005 Т» на «Установка съемных и выдвижных блоков (модулей, ячеек, ТЭЗ) массой до 5 кг»; количество после изменения — 2 1 ШТ., добавочная часть — 1. Добавление прослежено по ЛСР 02-01-08_доб, поз. 12. НР/СП без понижения: ТСН-2001.12 п.3.4.6 абз.4, 8-0 п.9; объект не эксплуатируется (ПОС, стр.8).</t>
        </is>
      </c>
      <c r="Q26" s="38" t="s">
        <v>161</v>
      </c>
      <c r="R26" s="38" t="inlineStr">
        <is>
          <t>23/085-И-ИОС5-ТЧ, листы 15–17; 23/085-И-ИОС5.СО, листы 1, 5; ЛСР 02-01-08_искл, поз. 15; ЛСР 02-01-08_доб, поз. 12</t>
        </is>
      </c>
    </row>
    <row r="27" spans="1:18" ht="38.25">
      <c r="A27" s="36">
        <f t="shared" si="3"/>
        <v>16</v>
      </c>
      <c r="B27" s="9">
        <v>16</v>
      </c>
      <c r="C27" s="10" t="s">
        <v>62</v>
      </c>
      <c r="D27" s="10" t="s">
        <v>62</v>
      </c>
      <c r="E27" s="11" t="s">
        <v>63</v>
      </c>
      <c r="F27" s="11" t="s">
        <v>63</v>
      </c>
      <c r="G27" s="238" t="s">
        <v>24</v>
      </c>
      <c r="H27" s="4">
        <v>1</v>
      </c>
      <c r="I27" s="262">
        <v>-1</v>
      </c>
      <c r="J27" s="230">
        <f t="shared" si="1"/>
        <v>0</v>
      </c>
      <c r="K27" s="382">
        <v>2879.1</v>
      </c>
      <c r="L27" s="5"/>
      <c r="M27" s="382">
        <v>-2879.1</v>
      </c>
      <c r="N27" s="7">
        <f t="shared" si="6"/>
        <v>0</v>
      </c>
      <c r="O27" s="7">
        <f t="shared" si="7"/>
        <v>-2879.1</v>
      </c>
      <c r="P27" s="381" t="inlineStr">
        <is>
          <t>Исключена позиция «Батарея аккумуляторная, емкость, 40 А-ч Напряжение 12 В»: объём изменён с 1 до 0 шт. Исключение прослежено по ЛСР 02-01-08_искл, поз. 16.</t>
        </is>
      </c>
      <c r="Q27" s="38" t="s">
        <v>161</v>
      </c>
      <c r="R27" s="38" t="inlineStr">
        <is>
          <t>23/085-И-ИОС5-ТЧ, листы 15–17; 23/085-И-ИОС5.СО, листы 1, 5; ЛСР 02-01-08_искл, поз. 16</t>
        </is>
      </c>
    </row>
    <row r="28" spans="1:18" ht="25.5">
      <c r="A28" s="36">
        <f t="shared" si="3"/>
        <v>17</v>
      </c>
      <c r="B28" s="9">
        <v>17</v>
      </c>
      <c r="C28" s="10" t="s">
        <v>64</v>
      </c>
      <c r="D28" s="10" t="s">
        <v>64</v>
      </c>
      <c r="E28" s="11" t="s">
        <v>65</v>
      </c>
      <c r="F28" s="11" t="s">
        <v>65</v>
      </c>
      <c r="G28" s="238" t="s">
        <v>16</v>
      </c>
      <c r="H28" s="4">
        <v>17</v>
      </c>
      <c r="I28" s="132">
        <v>-1</v>
      </c>
      <c r="J28" s="230">
        <f t="shared" si="1"/>
        <v>16</v>
      </c>
      <c r="K28" s="382">
        <v>7598.36</v>
      </c>
      <c r="L28" s="6"/>
      <c r="M28" s="382">
        <v>-7598.36</v>
      </c>
      <c r="N28" s="7">
        <f t="shared" si="6"/>
        <v>0</v>
      </c>
      <c r="O28" s="7">
        <f t="shared" si="7"/>
        <v>-7598.36</v>
      </c>
      <c r="P28" s="381" t="inlineStr">
        <is>
          <t>Объём позиции «ДЕТАЛИ НА ПУЛЬТАХ И ПАНЕЛЯХ: КНОПКА» снижен с 17 до 16 1 ШТ. (исключено 1); изменение прослежено по ЛСР 02-01-08_искл, поз. 17.</t>
        </is>
      </c>
      <c r="Q28" s="38" t="s">
        <v>161</v>
      </c>
      <c r="R28" s="38" t="inlineStr">
        <is>
          <t>23/085-И-ИОС5-ТЧ, листы 15–17; 23/085-И-ИОС5.СО, листы 1, 5; ЛСР 02-01-08_искл, поз. 17</t>
        </is>
      </c>
    </row>
    <row r="29" spans="1:18" ht="38.25">
      <c r="A29" s="36">
        <f t="shared" si="3"/>
        <v>18</v>
      </c>
      <c r="B29" s="9">
        <v>18</v>
      </c>
      <c r="C29" s="10" t="s">
        <v>66</v>
      </c>
      <c r="D29" s="10" t="s">
        <v>66</v>
      </c>
      <c r="E29" s="11" t="s">
        <v>67</v>
      </c>
      <c r="F29" s="11" t="s">
        <v>67</v>
      </c>
      <c r="G29" s="238" t="s">
        <v>27</v>
      </c>
      <c r="H29" s="4">
        <v>17</v>
      </c>
      <c r="I29" s="132">
        <v>-17</v>
      </c>
      <c r="J29" s="230">
        <f t="shared" si="1"/>
        <v>0</v>
      </c>
      <c r="K29" s="382">
        <v>5147.2700000000004</v>
      </c>
      <c r="L29" s="6"/>
      <c r="M29" s="382">
        <v>-5147.2700000000004</v>
      </c>
      <c r="N29" s="7">
        <f t="shared" si="6"/>
        <v>0</v>
      </c>
      <c r="O29" s="7">
        <f t="shared" si="7"/>
        <v>-5147.27</v>
      </c>
      <c r="P29" s="381" t="inlineStr">
        <is>
          <t>Исключена позиция «ИЗВЕЩАТЕЛИ ПОЖАРНЫЕ, ТИП ИПР, РУЧНЫЕ (SB-7, КП101)»: объём изменён с 17 до 0 шт. Исключение прослежено по ЛСР 02-01-08_искл, поз. 18.</t>
        </is>
      </c>
      <c r="Q29" s="38" t="s">
        <v>161</v>
      </c>
      <c r="R29" s="38" t="inlineStr">
        <is>
          <t>23/085-И-ИОС5-ТЧ, листы 15–17; 23/085-И-ИОС5.СО, листы 1, 5; ЛСР 02-01-08_искл, поз. 18</t>
        </is>
      </c>
    </row>
    <row r="30" spans="1:18" ht="136.5" customHeight="1">
      <c r="A30" s="36">
        <f t="shared" si="3"/>
        <v>19</v>
      </c>
      <c r="B30" s="9" t="s">
        <v>235</v>
      </c>
      <c r="C30" s="10" t="s">
        <v>68</v>
      </c>
      <c r="D30" s="10" t="s">
        <v>68</v>
      </c>
      <c r="E30" s="11" t="s">
        <v>69</v>
      </c>
      <c r="F30" s="11" t="s">
        <v>166</v>
      </c>
      <c r="G30" s="238" t="s">
        <v>16</v>
      </c>
      <c r="H30" s="4">
        <v>67</v>
      </c>
      <c r="I30" s="262">
        <v>33</v>
      </c>
      <c r="J30" s="230">
        <f t="shared" si="1"/>
        <v>100</v>
      </c>
      <c r="K30" s="382">
        <v>59776.5</v>
      </c>
      <c r="L30" s="383">
        <v>92746.23</v>
      </c>
      <c r="M30" s="230"/>
      <c r="N30" s="7">
        <f t="shared" si="6"/>
        <v>152522.73</v>
      </c>
      <c r="O30" s="7">
        <f t="shared" si="7"/>
        <v>92746.23</v>
      </c>
      <c r="P30" s="381" t="inlineStr">
        <is>
          <t>Ответ заказчика 21.09.2026 и спецификация, печ. стр. 66, п. 1: всего 100 ДИП-34А-03; сохранённый монтаж 67 шт. и добавленный 33 шт. дают 100 шт.</t>
        </is>
      </c>
      <c r="Q30" s="38" t="s">
        <v>161</v>
      </c>
      <c r="R30" s="38" t="inlineStr">
        <is>
          <t>23/085-И-ИОС5-ТЧ, листы 15–17; 23/085-И-ИОС5.СО, листы 1, 5; ЛСР 02-01-08_искл, поз. 19; ЛСР 02-01-08_доб, поз. 14</t>
        </is>
      </c>
    </row>
    <row r="31" spans="1:18" ht="89.25">
      <c r="A31" s="36">
        <f t="shared" si="3"/>
        <v>20</v>
      </c>
      <c r="B31" s="9">
        <v>20</v>
      </c>
      <c r="C31" s="10" t="s">
        <v>70</v>
      </c>
      <c r="D31" s="10" t="s">
        <v>70</v>
      </c>
      <c r="E31" s="11" t="s">
        <v>71</v>
      </c>
      <c r="F31" s="11" t="s">
        <v>71</v>
      </c>
      <c r="G31" s="238" t="s">
        <v>27</v>
      </c>
      <c r="H31" s="4">
        <v>67</v>
      </c>
      <c r="I31" s="262">
        <v>-67</v>
      </c>
      <c r="J31" s="230">
        <f t="shared" si="1"/>
        <v>0</v>
      </c>
      <c r="K31" s="382">
        <v>44544.13</v>
      </c>
      <c r="L31" s="25"/>
      <c r="M31" s="382">
        <v>-44544.13</v>
      </c>
      <c r="N31" s="7">
        <f t="shared" si="6"/>
        <v>0</v>
      </c>
      <c r="O31" s="7">
        <f t="shared" si="7"/>
        <v>-44544.13</v>
      </c>
      <c r="P31" s="381" t="inlineStr">
        <is>
          <t>Исключена позиция «ИЗВЕЩАТЕЛИ ПОЖАРНЫЕ ДЫМОВЫЕ ОПТИКО-ЭЛЕКТРОННЫЕ АДРЕСНО-АНАЛОГОВЫЕ В КОМПЛЕКТЕ С БАЗОЙ (РОЗЕТКОЙ), ТИП ДИП-34А (ИП 212-34А)»: объём изменён с 67 до 0 шт. Исключение прослежено по ЛСР 02-01-08_искл, поз. 20.</t>
        </is>
      </c>
      <c r="Q31" s="38" t="s">
        <v>161</v>
      </c>
      <c r="R31" s="38" t="inlineStr">
        <is>
          <t>23/085-И-ИОС5-ТЧ, листы 15–17; 23/085-И-ИОС5.СО, листы 1, 5; ЛСР 02-01-08_искл, поз. 20</t>
        </is>
      </c>
    </row>
    <row r="32" spans="1:18" ht="63.75">
      <c r="A32" s="36">
        <f t="shared" si="3"/>
        <v>21</v>
      </c>
      <c r="B32" s="9">
        <v>21</v>
      </c>
      <c r="C32" s="10" t="s">
        <v>72</v>
      </c>
      <c r="D32" s="10" t="s">
        <v>72</v>
      </c>
      <c r="E32" s="11" t="s">
        <v>73</v>
      </c>
      <c r="F32" s="11" t="s">
        <v>73</v>
      </c>
      <c r="G32" s="238" t="s">
        <v>16</v>
      </c>
      <c r="H32" s="4">
        <v>6</v>
      </c>
      <c r="I32" s="262">
        <v>-2</v>
      </c>
      <c r="J32" s="230">
        <f t="shared" si="1"/>
        <v>4</v>
      </c>
      <c r="K32" s="382">
        <v>1607.1</v>
      </c>
      <c r="L32" s="25"/>
      <c r="M32" s="382">
        <v>-535.70000000000005</v>
      </c>
      <c r="N32" s="7">
        <f t="shared" si="6"/>
        <v>1071.4</v>
      </c>
      <c r="O32" s="7">
        <f t="shared" si="7"/>
        <v>-535.7</v>
      </c>
      <c r="P32" s="381" t="inlineStr">
        <is>
          <t>Объём позиции «ПРОЧЕЕ ОБОРУДОВАНИЕ ЭЛЕКТРОЧАСОФИКАЦИИ: КОРОБКА ОТВЕТВИТЕЛЬНАЯ НА СТЕНЕ» снижен с 6 до 4 1 ШТ. (исключено 2); изменение прослежено по ЛСР 02-01-08_искл, поз. 21.</t>
        </is>
      </c>
      <c r="Q32" s="38" t="s">
        <v>161</v>
      </c>
      <c r="R32" s="38" t="inlineStr">
        <is>
          <t>23/085-И-ИОС5-ТЧ, листы 15–17; 23/085-И-ИОС5.СО, листы 1, 5; ЛСР 02-01-08_искл, поз. 21</t>
        </is>
      </c>
    </row>
    <row r="33" spans="1:18" ht="76.5">
      <c r="A33" s="36">
        <f t="shared" si="3"/>
        <v>22</v>
      </c>
      <c r="B33" s="9">
        <v>22</v>
      </c>
      <c r="C33" s="10" t="s">
        <v>74</v>
      </c>
      <c r="D33" s="10" t="s">
        <v>74</v>
      </c>
      <c r="E33" s="11" t="s">
        <v>75</v>
      </c>
      <c r="F33" s="11" t="s">
        <v>75</v>
      </c>
      <c r="G33" s="238" t="s">
        <v>27</v>
      </c>
      <c r="H33" s="4">
        <v>6</v>
      </c>
      <c r="I33" s="262">
        <v>-6</v>
      </c>
      <c r="J33" s="230">
        <f t="shared" si="1"/>
        <v>0</v>
      </c>
      <c r="K33" s="382">
        <v>1865.49</v>
      </c>
      <c r="L33" s="25"/>
      <c r="M33" s="382">
        <v>-1865.49</v>
      </c>
      <c r="N33" s="7">
        <f t="shared" si="6"/>
        <v>0</v>
      </c>
      <c r="O33" s="7">
        <f>N33-K33</f>
        <v>-1865.49</v>
      </c>
      <c r="P33" s="381" t="inlineStr">
        <is>
          <t>Исключена позиция «БЛОКИ РАЗВЕТВИТЕЛЬНО-ИЗОЛИРУЮЩИЕ ДЛЯ УЧАСТКА ДВУХПРОВОДНОЙ ЛИНИИ С КОРОТКИМ ЗАМЫКАНИЕМ, ТИП БРИЗ»: объём изменён с 6 до 0 шт. Исключение прослежено по ЛСР 02-01-08_искл, поз. 22.</t>
        </is>
      </c>
      <c r="Q33" s="38" t="s">
        <v>161</v>
      </c>
      <c r="R33" s="38" t="inlineStr">
        <is>
          <t>23/085-И-ИОС5-ТЧ, листы 15–17; 23/085-И-ИОС5.СО, листы 1, 5; ЛСР 02-01-08_искл, поз. 22</t>
        </is>
      </c>
    </row>
    <row r="34" spans="1:18" s="27" customFormat="1" ht="76.5">
      <c r="A34" s="36">
        <f t="shared" si="3"/>
        <v>23</v>
      </c>
      <c r="B34" s="10" t="s">
        <v>236</v>
      </c>
      <c r="C34" s="10" t="s">
        <v>31</v>
      </c>
      <c r="D34" s="10" t="s">
        <v>31</v>
      </c>
      <c r="E34" s="10" t="s">
        <v>32</v>
      </c>
      <c r="F34" s="10" t="s">
        <v>168</v>
      </c>
      <c r="G34" s="238" t="s">
        <v>16</v>
      </c>
      <c r="H34" s="238">
        <v>6</v>
      </c>
      <c r="I34" s="132">
        <v>7</v>
      </c>
      <c r="J34" s="230">
        <f t="shared" si="1"/>
        <v>13</v>
      </c>
      <c r="K34" s="382">
        <v>24198.15</v>
      </c>
      <c r="L34" s="382" t="n">
        <v>87189.35</v>
      </c>
      <c r="M34" s="230"/>
      <c r="N34" s="7">
        <f t="shared" si="6"/>
        <v>111387.5</v>
      </c>
      <c r="O34" s="7">
        <f>N34-K34</f>
        <v>87189.35</v>
      </c>
      <c r="P34" s="381" t="inlineStr">
        <is>
          <t>Объём позиции «Аппараты приемные, приборы ПС приемно-контрольные, пусковые, концентратор, блок базовый на 10 лучей» скорректирован; количество после изменения — 13 1 ШТ., добавочная часть — 7. Добавление прослежено по ЛСР 02-01-08_доб, поз. 19.</t>
        </is>
      </c>
      <c r="Q34" s="38" t="s">
        <v>161</v>
      </c>
      <c r="R34" s="38" t="inlineStr">
        <is>
          <t>23/085-И-ИОС5-ТЧ, листы 15–17; 23/085-И-ИОС5.СО, листы 1, 5; ЛСР 02-01-08_искл, поз. 23; ЛСР 02-01-08_доб, поз. 19</t>
        </is>
      </c>
    </row>
    <row r="35" spans="1:18" ht="89.25">
      <c r="A35" s="36">
        <f t="shared" si="3"/>
        <v>24</v>
      </c>
      <c r="B35" s="9">
        <v>24</v>
      </c>
      <c r="C35" s="10" t="s">
        <v>76</v>
      </c>
      <c r="D35" s="10" t="s">
        <v>76</v>
      </c>
      <c r="E35" s="11" t="s">
        <v>77</v>
      </c>
      <c r="F35" s="11" t="s">
        <v>77</v>
      </c>
      <c r="G35" s="238" t="s">
        <v>27</v>
      </c>
      <c r="H35" s="4">
        <v>6</v>
      </c>
      <c r="I35" s="262">
        <v>-6</v>
      </c>
      <c r="J35" s="230">
        <f t="shared" si="1"/>
        <v>0</v>
      </c>
      <c r="K35" s="382">
        <v>3032.33</v>
      </c>
      <c r="L35" s="25"/>
      <c r="M35" s="382">
        <v>-3032.33</v>
      </c>
      <c r="N35" s="7">
        <f t="shared" si="6"/>
        <v>0</v>
      </c>
      <c r="O35" s="7">
        <f t="shared" si="7"/>
        <v>-3032.33</v>
      </c>
      <c r="P35" s="381" t="inlineStr">
        <is>
          <t>Исключена позиция «ИЗВЕЩАТЕЛИ ПОЖАРНЫЕ РУЧНЫЕ ЭЛЕКТРОКОНТАКТНЫЕ АДРЕСНЫЕ ДЛЯ ЛИНИИ СВЯЗИ ОТ КОНТРОЛЛЕРА С2000-КДЛ, ТИП ИПР 513-3А»: объём изменён с 6 до 0 шт. Исключение прослежено по ЛСР 02-01-08_искл, поз. 24.</t>
        </is>
      </c>
      <c r="Q35" s="38" t="s">
        <v>161</v>
      </c>
      <c r="R35" s="38" t="inlineStr">
        <is>
          <t>23/085-И-ИОС5-ТЧ, листы 15–17; 23/085-И-ИОС5.СО, листы 1, 5; ЛСР 02-01-08_искл, поз. 24</t>
        </is>
      </c>
    </row>
    <row r="36" spans="1:18" ht="51">
      <c r="A36" s="36">
        <f t="shared" si="3"/>
        <v>25</v>
      </c>
      <c r="B36" s="9">
        <v>25</v>
      </c>
      <c r="C36" s="10" t="s">
        <v>78</v>
      </c>
      <c r="D36" s="10" t="s">
        <v>78</v>
      </c>
      <c r="E36" s="11" t="s">
        <v>79</v>
      </c>
      <c r="F36" s="11" t="s">
        <v>79</v>
      </c>
      <c r="G36" s="238" t="s">
        <v>80</v>
      </c>
      <c r="H36" s="4">
        <v>0.3</v>
      </c>
      <c r="I36" s="262">
        <v>-0.3</v>
      </c>
      <c r="J36" s="230">
        <f t="shared" si="1"/>
        <v>0</v>
      </c>
      <c r="K36" s="382">
        <v>5405.79</v>
      </c>
      <c r="L36" s="25"/>
      <c r="M36" s="382">
        <v>-5405.79</v>
      </c>
      <c r="N36" s="7">
        <f t="shared" si="0"/>
        <v>0</v>
      </c>
      <c r="O36" s="7">
        <f t="shared" si="2"/>
        <v>-5405.79</v>
      </c>
      <c r="P36" s="381" t="inlineStr">
        <is>
          <t>Исключена позиция «ПРОБИВКА БОРОЗД В КИРПИЧНЫХ СТЕНАХ, ПЛОЩАДЬ СЕЧЕНИЯ ДО 50 СМ2»: объём изменён с 0,3 до 0 100 м борозд. Исключение прослежено по ЛСР 02-01-08_искл, поз. 25.</t>
        </is>
      </c>
      <c r="Q36" s="38" t="s">
        <v>161</v>
      </c>
      <c r="R36" s="38" t="inlineStr">
        <is>
          <t>23/085-И-ИОС5-ТЧ, листы 15–17; 23/085-И-ИОС5.СО, листы 1, 5; ЛСР 02-01-08_искл, поз. 25</t>
        </is>
      </c>
    </row>
    <row r="37" spans="1:18" ht="51">
      <c r="A37" s="36">
        <f t="shared" si="3"/>
        <v>26</v>
      </c>
      <c r="B37" s="9">
        <v>26</v>
      </c>
      <c r="C37" s="10" t="s">
        <v>81</v>
      </c>
      <c r="D37" s="10" t="s">
        <v>81</v>
      </c>
      <c r="E37" s="11" t="s">
        <v>82</v>
      </c>
      <c r="F37" s="11" t="s">
        <v>82</v>
      </c>
      <c r="G37" s="238" t="s">
        <v>80</v>
      </c>
      <c r="H37" s="4">
        <v>0.3</v>
      </c>
      <c r="I37" s="262">
        <v>-0.3</v>
      </c>
      <c r="J37" s="230">
        <f t="shared" si="1"/>
        <v>0</v>
      </c>
      <c r="K37" s="382">
        <v>4029.66</v>
      </c>
      <c r="L37" s="25"/>
      <c r="M37" s="382">
        <v>-4029.66</v>
      </c>
      <c r="N37" s="7">
        <f t="shared" ref="N37" si="8">K37+L37+M37</f>
        <v>0</v>
      </c>
      <c r="O37" s="7">
        <f t="shared" ref="O37" si="9">N37-K37</f>
        <v>-4029.66</v>
      </c>
      <c r="P37" s="381" t="inlineStr">
        <is>
          <t>Исключена позиция «ЗАДЕЛКА БОРОЗД В БЕТОННЫХ СТЕНАХ, ШИРИНОЙ ДО 50 ММ, ГЛУБИНОЙ ДО 20 ММ»: объём изменён с 0,3 до 0 100 м борозд. Исключение прослежено по ЛСР 02-01-08_искл, поз. 26.</t>
        </is>
      </c>
      <c r="Q37" s="38" t="s">
        <v>161</v>
      </c>
      <c r="R37" s="38" t="inlineStr">
        <is>
          <t>23/085-И-ИОС5-ТЧ, листы 15–17; 23/085-И-ИОС5.СО, листы 1, 5; ЛСР 02-01-08_искл, поз. 26</t>
        </is>
      </c>
    </row>
    <row r="38" spans="1:18" ht="63.75">
      <c r="A38" s="36">
        <f t="shared" si="3"/>
        <v>27</v>
      </c>
      <c r="B38" s="9">
        <v>27</v>
      </c>
      <c r="C38" s="10" t="s">
        <v>83</v>
      </c>
      <c r="D38" s="10" t="s">
        <v>83</v>
      </c>
      <c r="E38" s="11" t="s">
        <v>84</v>
      </c>
      <c r="F38" s="11" t="s">
        <v>84</v>
      </c>
      <c r="G38" s="238" t="s">
        <v>80</v>
      </c>
      <c r="H38" s="4">
        <v>0.3</v>
      </c>
      <c r="I38" s="262">
        <v>-0.3</v>
      </c>
      <c r="J38" s="230">
        <f t="shared" si="1"/>
        <v>0</v>
      </c>
      <c r="K38" s="382">
        <v>790.13</v>
      </c>
      <c r="L38" s="25"/>
      <c r="M38" s="382">
        <v>-790.13</v>
      </c>
      <c r="N38" s="7">
        <f t="shared" si="0"/>
        <v>0</v>
      </c>
      <c r="O38" s="7">
        <f t="shared" si="2"/>
        <v>-790.13</v>
      </c>
      <c r="P38" s="381" t="inlineStr">
        <is>
          <t>Исключена позиция «ЗАДЕЛКА БОРОЗД В БЕТОННЫХ СТЕНАХ, ДОБАВЛЯТЬ НА КАЖДЫЕ СЛЕДУЮЩИЕ 10 ММ ГЛУБИНЫ К ПОЗ. 69-10-4»: объём изменён с 0,3 до 0 100 м борозд. Исключение прослежено по ЛСР 02-01-08_искл, поз. 27.</t>
        </is>
      </c>
      <c r="Q38" s="38" t="s">
        <v>161</v>
      </c>
      <c r="R38" s="38" t="inlineStr">
        <is>
          <t>23/085-И-ИОС5-ТЧ, листы 15–17; 23/085-И-ИОС5.СО, листы 1, 5; ЛСР 02-01-08_искл, поз. 27</t>
        </is>
      </c>
    </row>
    <row r="39" spans="1:18" ht="102">
      <c r="A39" s="36">
        <f t="shared" si="3"/>
        <v>28</v>
      </c>
      <c r="B39" s="9">
        <v>28</v>
      </c>
      <c r="C39" s="10" t="s">
        <v>85</v>
      </c>
      <c r="D39" s="10" t="s">
        <v>85</v>
      </c>
      <c r="E39" s="11" t="s">
        <v>86</v>
      </c>
      <c r="F39" s="11" t="s">
        <v>86</v>
      </c>
      <c r="G39" s="238" t="s">
        <v>26</v>
      </c>
      <c r="H39" s="4">
        <v>5.12</v>
      </c>
      <c r="I39" s="262">
        <v>-5.12</v>
      </c>
      <c r="J39" s="230">
        <f t="shared" si="1"/>
        <v>0</v>
      </c>
      <c r="K39" s="382">
        <v>60605.75</v>
      </c>
      <c r="L39" s="25"/>
      <c r="M39" s="382">
        <v>-60605.75</v>
      </c>
      <c r="N39" s="7">
        <f t="shared" ref="N39" si="10">K39+L39+M39</f>
        <v>0</v>
      </c>
      <c r="O39" s="7">
        <f t="shared" ref="O39" si="11">N39-K39</f>
        <v>-60605.75</v>
      </c>
      <c r="P39" s="381" t="inlineStr">
        <is>
          <t>Исключена позиция «ТРУБЫ ГОФРИРОВАННЫЕ ПОЛИВИНИЛХЛОРИДНЫЕ НАРУЖНЫМ ДИАМЕТРОМ 16 ММ ОТКРЫТО ПО СТЕНАМ И ПОТОЛКАМ С УСТАНОВКОЙ СОЕДИНИТЕЛЬНЫХ КОРОБОК»: объём изменён с 5,12 до 0 100 м. Исключение прослежено по ЛСР 02-01-08_искл, поз. 28.</t>
        </is>
      </c>
      <c r="Q39" s="38" t="s">
        <v>161</v>
      </c>
      <c r="R39" s="38" t="inlineStr">
        <is>
          <t>23/085-И-ИОС5-ТЧ, листы 15–17; 23/085-И-ИОС5.СО, листы 1, 5; ЛСР 02-01-08_искл, поз. 28</t>
        </is>
      </c>
    </row>
    <row r="40" spans="1:18" ht="102">
      <c r="A40" s="36">
        <f t="shared" si="3"/>
        <v>29</v>
      </c>
      <c r="B40" s="9">
        <v>29</v>
      </c>
      <c r="C40" s="10" t="s">
        <v>87</v>
      </c>
      <c r="D40" s="10" t="s">
        <v>87</v>
      </c>
      <c r="E40" s="11" t="s">
        <v>88</v>
      </c>
      <c r="F40" s="11" t="s">
        <v>88</v>
      </c>
      <c r="G40" s="238" t="s">
        <v>26</v>
      </c>
      <c r="H40" s="4">
        <v>0.3</v>
      </c>
      <c r="I40" s="4">
        <v>-0.3</v>
      </c>
      <c r="J40" s="230">
        <f t="shared" si="1"/>
        <v>0</v>
      </c>
      <c r="K40" s="382">
        <v>5195.95</v>
      </c>
      <c r="L40" s="25"/>
      <c r="M40" s="382">
        <v>-5195.95</v>
      </c>
      <c r="N40" s="7">
        <f t="shared" ref="N40" si="12">K40+L40+M40</f>
        <v>0</v>
      </c>
      <c r="O40" s="7">
        <f t="shared" ref="O40" si="13">N40-K40</f>
        <v>-5195.95</v>
      </c>
      <c r="P40" s="381" t="inlineStr">
        <is>
          <t>Исключена позиция «ТРУБЫ ГОФРИРОВАННЫЕ ПОЛИВИНИЛХЛОРИДНЫЕ НАРУЖНЫМ ДИАМЕТРОМ 32 ММ ОТКРЫТО ПО СТЕНАМ И ПОТОЛКАМ С УСТАНОВКОЙ СОЕДИНИТЕЛЬНЫХ КОРОБОК»: объём изменён с 0,3 до 0 100 м. Исключение прослежено по ЛСР 02-01-08_искл, поз. 29.</t>
        </is>
      </c>
      <c r="Q40" s="38" t="s">
        <v>161</v>
      </c>
      <c r="R40" s="38" t="inlineStr">
        <is>
          <t>23/085-И-ИОС5-ТЧ, листы 15–17; 23/085-И-ИОС5.СО, листы 1, 5; ЛСР 02-01-08_искл, поз. 29</t>
        </is>
      </c>
    </row>
    <row r="41" spans="1:18" ht="127.5">
      <c r="A41" s="36">
        <f t="shared" si="3"/>
        <v>30</v>
      </c>
      <c r="B41" s="9">
        <v>30</v>
      </c>
      <c r="C41" s="10" t="s">
        <v>89</v>
      </c>
      <c r="D41" s="10" t="s">
        <v>89</v>
      </c>
      <c r="E41" s="11" t="s">
        <v>90</v>
      </c>
      <c r="F41" s="11" t="s">
        <v>90</v>
      </c>
      <c r="G41" s="238" t="s">
        <v>26</v>
      </c>
      <c r="H41" s="4">
        <v>5.42</v>
      </c>
      <c r="I41" s="262">
        <v>-5.42</v>
      </c>
      <c r="J41" s="230">
        <f t="shared" si="1"/>
        <v>0</v>
      </c>
      <c r="K41" s="382">
        <v>17662.7</v>
      </c>
      <c r="L41" s="25"/>
      <c r="M41" s="382">
        <v>-17662.7</v>
      </c>
      <c r="N41" s="7">
        <f t="shared" ref="N41" si="14">K41+L41+M41</f>
        <v>0</v>
      </c>
      <c r="O41" s="7">
        <f t="shared" ref="O41" si="15">N41-K41</f>
        <v>-17662.7</v>
      </c>
      <c r="P41" s="381" t="inlineStr">
        <is>
          <t>Исключена позиция «ЗАТЯГИВАНИЕ ПРОВОДОВ И КАБЕЛЕЙ В ПРОЛОЖЕННЫЕ ТРУБЫ И МЕТАЛЛИЧЕСКИЕ РУКАВА, ПРОВОД ПЕРВЫЙ ОДНОЖИЛЬНЫЙ ИЛИ МНОГОЖИЛЬНЫЙ В ОБЩЕЙ ОПЛЕТКЕ, СУММАРНОЕ СЕ…»: объём изменён с 5,42 до 0 100 м. Исключение прослежено по ЛСР 02-01-08_искл, поз. 30.</t>
        </is>
      </c>
      <c r="Q41" s="38" t="s">
        <v>161</v>
      </c>
      <c r="R41" s="38" t="inlineStr">
        <is>
          <t>23/085-И-ИОС5-ТЧ, листы 15–17; 23/085-И-ИОС5.СО, листы 1, 5; ЛСР 02-01-08_искл, поз. 30</t>
        </is>
      </c>
    </row>
    <row r="42" spans="1:18" ht="140.25">
      <c r="A42" s="36">
        <f t="shared" si="3"/>
        <v>31</v>
      </c>
      <c r="B42" s="9">
        <v>31</v>
      </c>
      <c r="C42" s="10" t="s">
        <v>91</v>
      </c>
      <c r="D42" s="10" t="s">
        <v>91</v>
      </c>
      <c r="E42" s="11" t="s">
        <v>92</v>
      </c>
      <c r="F42" s="11" t="s">
        <v>92</v>
      </c>
      <c r="G42" s="238" t="s">
        <v>26</v>
      </c>
      <c r="H42" s="4">
        <v>0.8</v>
      </c>
      <c r="I42" s="25">
        <v>-0.8</v>
      </c>
      <c r="J42" s="230">
        <f t="shared" si="1"/>
        <v>0</v>
      </c>
      <c r="K42" s="382">
        <v>915.35</v>
      </c>
      <c r="L42" s="25"/>
      <c r="M42" s="382">
        <v>-915.35</v>
      </c>
      <c r="N42" s="7">
        <f t="shared" ref="N42" si="16">K42+L42+M42</f>
        <v>0</v>
      </c>
      <c r="O42" s="7">
        <f t="shared" ref="O42" si="17">N42-K42</f>
        <v>-915.35</v>
      </c>
      <c r="P42" s="381" t="inlineStr">
        <is>
          <t>Исключена позиция «ЗАТЯГИВАНИЕ ПРОВОДОВ И КАБЕЛЕЙ В ПРОЛОЖЕННЫЕ ТРУБЫ И МЕТАЛЛИЧЕСКИЕ РУКАВА, ПРОВОД КАЖДЫЙ ПОСЛЕДУЮЩИЙ ОДНОЖИЛЬНЫЙ ИЛИ МНОГОЖИЛЬНЫЙ В ОБЩЕЙ ОПЛЕТКЕ,…»: объём изменён с 0,8 до 0 100 м. Исключение прослежено по ЛСР 02-01-08_искл, поз. 31.</t>
        </is>
      </c>
      <c r="Q42" s="38" t="s">
        <v>161</v>
      </c>
      <c r="R42" s="38" t="inlineStr">
        <is>
          <t>23/085-И-ИОС5-ТЧ, листы 15–17; 23/085-И-ИОС5.СО, листы 1, 5; ЛСР 02-01-08_искл, поз. 31</t>
        </is>
      </c>
    </row>
    <row r="43" spans="1:18" ht="165.75">
      <c r="A43" s="36">
        <f t="shared" si="3"/>
        <v>32</v>
      </c>
      <c r="B43" s="9">
        <v>32</v>
      </c>
      <c r="C43" s="10" t="s">
        <v>93</v>
      </c>
      <c r="D43" s="10" t="s">
        <v>93</v>
      </c>
      <c r="E43" s="11" t="s">
        <v>94</v>
      </c>
      <c r="F43" s="11" t="s">
        <v>94</v>
      </c>
      <c r="G43" s="238" t="s">
        <v>95</v>
      </c>
      <c r="H43" s="4">
        <v>0.4284</v>
      </c>
      <c r="I43" s="4">
        <v>-0.4284</v>
      </c>
      <c r="J43" s="230">
        <f t="shared" si="1"/>
        <v>0</v>
      </c>
      <c r="K43" s="382">
        <v>5895.82</v>
      </c>
      <c r="L43" s="25"/>
      <c r="M43" s="382">
        <v>-5895.82</v>
      </c>
      <c r="N43" s="7">
        <f t="shared" ref="N43" si="18">K43+L43+M43</f>
        <v>0</v>
      </c>
      <c r="O43" s="7">
        <f t="shared" ref="O43" si="19">N43-K43</f>
        <v>-5895.82</v>
      </c>
      <c r="P43" s="381" t="inlineStr">
        <is>
          <t>Исключена позиция «КАБЕЛИ СИММЕТРИЧНЫЕ С МЕДНЫМИ ЖИЛАМИ, ОГНЕСТОЙКИЕ, ПАРНОЙ СКРУТКИ, С ИЗОЛЯЦИЕЙ ИЗ РЕЗИНЫ, В ОБОЛОЧКЕ ИЗ ПОЛИМЕРНОЙ КОМПОЗИЦИИ, НЕ СОДЕРЖАЩЕЙ ГАЛОГЕ…»: объём изменён с 0,4284 до 0 км. Исключение прослежено по ЛСР 02-01-08_искл, поз. 32.</t>
        </is>
      </c>
      <c r="Q43" s="38" t="s">
        <v>161</v>
      </c>
      <c r="R43" s="38" t="inlineStr">
        <is>
          <t>23/085-И-ИОС5-ТЧ, листы 15–17; 23/085-И-ИОС5.СО, листы 1, 5; ЛСР 02-01-08_искл, поз. 32</t>
        </is>
      </c>
    </row>
    <row r="44" spans="1:18" ht="38.25">
      <c r="A44" s="36">
        <f t="shared" si="3"/>
        <v>33</v>
      </c>
      <c r="B44" s="9">
        <v>33</v>
      </c>
      <c r="C44" s="10" t="s">
        <v>96</v>
      </c>
      <c r="D44" s="10" t="s">
        <v>96</v>
      </c>
      <c r="E44" s="11" t="s">
        <v>97</v>
      </c>
      <c r="F44" s="11" t="s">
        <v>97</v>
      </c>
      <c r="G44" s="238" t="s">
        <v>18</v>
      </c>
      <c r="H44" s="4">
        <v>148.91999999999999</v>
      </c>
      <c r="I44" s="4">
        <v>-148.91999999999999</v>
      </c>
      <c r="J44" s="230">
        <f t="shared" si="1"/>
        <v>0</v>
      </c>
      <c r="K44" s="382">
        <v>19206.48</v>
      </c>
      <c r="L44" s="25"/>
      <c r="M44" s="382">
        <v>-19206.48</v>
      </c>
      <c r="N44" s="7">
        <f t="shared" ref="N44" si="20">K44+L44+M44</f>
        <v>0</v>
      </c>
      <c r="O44" s="7">
        <f t="shared" ref="O44" si="21">N44-K44</f>
        <v>-19206.48</v>
      </c>
      <c r="P44" s="381" t="inlineStr">
        <is>
          <t>Исключена позиция «Кабель монтажный Кабель КПСнг(А)-FRLSLTx 2х2х2,5»: объём изменён с 148,92 до 0 м. Исключение прослежено по ЛСР 02-01-08_искл, поз. 33.</t>
        </is>
      </c>
      <c r="Q44" s="38" t="s">
        <v>161</v>
      </c>
      <c r="R44" s="38" t="inlineStr">
        <is>
          <t>23/085-И-ИОС5-ТЧ, листы 15–17; 23/085-И-ИОС5.СО, листы 1, 5; ЛСР 02-01-08_искл, поз. 33</t>
        </is>
      </c>
    </row>
    <row r="45" spans="1:18" ht="242.25">
      <c r="A45" s="36">
        <f t="shared" si="3"/>
        <v>34</v>
      </c>
      <c r="B45" s="9">
        <v>34</v>
      </c>
      <c r="C45" s="10" t="s">
        <v>98</v>
      </c>
      <c r="D45" s="10" t="s">
        <v>98</v>
      </c>
      <c r="E45" s="11" t="s">
        <v>99</v>
      </c>
      <c r="F45" s="11" t="s">
        <v>99</v>
      </c>
      <c r="G45" s="238" t="s">
        <v>95</v>
      </c>
      <c r="H45" s="4">
        <v>5.7119999999999997E-2</v>
      </c>
      <c r="I45" s="4">
        <v>-5.7119999999999997E-2</v>
      </c>
      <c r="J45" s="230">
        <f t="shared" si="1"/>
        <v>0</v>
      </c>
      <c r="K45" s="382">
        <v>4945.51</v>
      </c>
      <c r="L45" s="25"/>
      <c r="M45" s="382">
        <v>-4945.51</v>
      </c>
      <c r="N45" s="7">
        <f t="shared" ref="N45" si="22">K45+L45+M45</f>
        <v>0</v>
      </c>
      <c r="O45" s="7">
        <f t="shared" ref="O45" si="23">N45-K45</f>
        <v>-4945.51</v>
      </c>
      <c r="P45" s="381" t="inlineStr">
        <is>
          <t>Исключена позиция «КАБЕЛИ СИЛОВЫЕ С МЕДНЫМИ ЖИЛАМИ,ОГНЕСТОЙКИЕ, С ИЗОЛЯЦИЕЙ И ОБОЛОЧКОЙ ИЗ ПОЛИВИНИЛХЛОРИДНОГО ПЛАСТИКАТА ПОНИЖЕННОЙ ПОЖАРНОЙ ОПАСНОСТИ, НЕ РАСПРОСТРА…»: объём изменён с 0,05712 до 0 км. Исключение прослежено по ЛСР 02-01-08_искл, поз. 34.</t>
        </is>
      </c>
      <c r="Q45" s="38" t="s">
        <v>161</v>
      </c>
      <c r="R45" s="38" t="inlineStr">
        <is>
          <t>23/085-И-ИОС5-ТЧ, листы 15–17; 23/085-И-ИОС5.СО, листы 1, 5; ЛСР 02-01-08_искл, поз. 34</t>
        </is>
      </c>
    </row>
    <row r="46" spans="1:18" ht="23.25" customHeight="1">
      <c r="A46" s="36"/>
      <c r="B46" s="307" t="s">
        <v>100</v>
      </c>
      <c r="C46" s="308"/>
      <c r="D46" s="308"/>
      <c r="E46" s="309"/>
      <c r="F46" s="231"/>
      <c r="G46" s="238"/>
      <c r="H46" s="4"/>
      <c r="I46" s="25"/>
      <c r="J46" s="230"/>
      <c r="K46" s="6"/>
      <c r="L46" s="25"/>
      <c r="M46" s="6"/>
      <c r="N46" s="7"/>
      <c r="O46" s="7"/>
      <c r="P46" s="37"/>
      <c r="Q46" s="38" t="s">
        <v>161</v>
      </c>
      <c r="R46" s="38" t="s">
        <v>232</v>
      </c>
    </row>
    <row r="47" spans="1:18" ht="76.5">
      <c r="A47" s="36">
        <v>35</v>
      </c>
      <c r="B47" s="9">
        <v>35</v>
      </c>
      <c r="C47" s="10" t="s">
        <v>31</v>
      </c>
      <c r="D47" s="10" t="s">
        <v>31</v>
      </c>
      <c r="E47" s="11" t="s">
        <v>32</v>
      </c>
      <c r="F47" s="11" t="s">
        <v>32</v>
      </c>
      <c r="G47" s="238" t="s">
        <v>16</v>
      </c>
      <c r="H47" s="4">
        <v>1</v>
      </c>
      <c r="I47" s="4">
        <v>-1</v>
      </c>
      <c r="J47" s="230">
        <f t="shared" si="1"/>
        <v>0</v>
      </c>
      <c r="K47" s="382">
        <v>4033.03</v>
      </c>
      <c r="L47" s="230"/>
      <c r="M47" s="382">
        <v>-4033.03</v>
      </c>
      <c r="N47" s="7">
        <f t="shared" ref="N47" si="24">K47+L47+M47</f>
        <v>0</v>
      </c>
      <c r="O47" s="7">
        <f t="shared" ref="O47" si="25">N47-K47</f>
        <v>-4033.03</v>
      </c>
      <c r="P47" s="381" t="inlineStr">
        <is>
          <t>Исключена позиция «АППАРАТЫ ПРИЕМНЫЕ,ПРИБОРЫ ПС ПРИЕМНО-КОНТРОЛЬНЫЕ, ПУСКОВЫЕ, КОНЦЕНТРАТОР: БЛОК БАЗОВЫЙ НА 10 ЛУЧЕЙ»: объём изменён с 1 до 0 шт. Исключение прослежено по ЛСР 02-01-08_искл, поз. 35.</t>
        </is>
      </c>
      <c r="Q47" s="38" t="s">
        <v>161</v>
      </c>
      <c r="R47" s="38" t="inlineStr">
        <is>
          <t>23/085-И-ИОС5-ТЧ, листы 17–19; 23/085-И-ИОС5.СО, листы 1, 5; ЛСР 02-01-08_искл, поз. 35</t>
        </is>
      </c>
    </row>
    <row r="48" spans="1:18" ht="38.25">
      <c r="A48" s="36">
        <f>A47+1</f>
        <v>36</v>
      </c>
      <c r="B48" s="153">
        <v>36</v>
      </c>
      <c r="C48" s="153" t="s">
        <v>101</v>
      </c>
      <c r="D48" s="153" t="s">
        <v>101</v>
      </c>
      <c r="E48" s="153" t="s">
        <v>102</v>
      </c>
      <c r="F48" s="153" t="s">
        <v>102</v>
      </c>
      <c r="G48" s="237" t="s">
        <v>24</v>
      </c>
      <c r="H48" s="4">
        <v>1</v>
      </c>
      <c r="I48" s="4">
        <v>-1</v>
      </c>
      <c r="J48" s="230">
        <f t="shared" si="1"/>
        <v>0</v>
      </c>
      <c r="K48" s="382">
        <v>36087.65</v>
      </c>
      <c r="L48" s="230"/>
      <c r="M48" s="382">
        <v>-36087.65</v>
      </c>
      <c r="N48" s="7">
        <f>K48+L48+M48</f>
        <v>0</v>
      </c>
      <c r="O48" s="7">
        <f>N48-K48</f>
        <v>-36087.65</v>
      </c>
      <c r="P48" s="36" t="inlineStr">
        <is>
          <t>Исключена позиция «Прибор управления Тромбон-ПУ-4»: объём изменён с 1 до 0 шт. Исключение прослежено по ЛСР 02-01-08_искл, поз. 36.</t>
        </is>
      </c>
      <c r="Q48" s="38" t="s">
        <v>161</v>
      </c>
      <c r="R48" s="38" t="inlineStr">
        <is>
          <t>23/085-И-ИОС5-ТЧ, листы 17–19; 23/085-И-ИОС5.СО, листы 1, 5; ЛСР 02-01-08_искл, поз. 36</t>
        </is>
      </c>
    </row>
    <row r="49" spans="1:18" ht="63.75" customHeight="1">
      <c r="A49" s="36">
        <f t="shared" ref="A49:A68" si="26">A48+1</f>
        <v>37</v>
      </c>
      <c r="B49" s="9" t="s">
        <v>237</v>
      </c>
      <c r="C49" s="10" t="s">
        <v>103</v>
      </c>
      <c r="D49" s="10" t="s">
        <v>103</v>
      </c>
      <c r="E49" s="11" t="s">
        <v>104</v>
      </c>
      <c r="F49" s="11" t="s">
        <v>173</v>
      </c>
      <c r="G49" s="238" t="s">
        <v>16</v>
      </c>
      <c r="H49" s="4">
        <v>1</v>
      </c>
      <c r="I49" s="230">
        <v>1</v>
      </c>
      <c r="J49" s="230">
        <f t="shared" si="1"/>
        <v>2</v>
      </c>
      <c r="K49" s="382">
        <v>8126.7</v>
      </c>
      <c r="L49" s="382">
        <v>25027.54</v>
      </c>
      <c r="M49" s="230"/>
      <c r="N49" s="7">
        <f t="shared" ref="N49" si="27">K49+L49+M49</f>
        <v>33154.24</v>
      </c>
      <c r="O49" s="7">
        <f t="shared" ref="O49" si="28">N49-K49</f>
        <v>25027.54</v>
      </c>
      <c r="P49" s="381" t="inlineStr">
        <is>
          <t>Состав позиции изменён с «ОТДЕЛЬНО УСТАНАВЛИВАЕМЫЕ: УСИЛИТЕЛЬ ДУПЛЕКСНЫЙ ИЛИ АБОНЕНТСКИЙ» на «Монтаж отдельно устанавливаемого усилителя дуплексного или абонентского»; количество после изменения — 2 1 ШТ., добавочная часть — 1. Добавление прослежено по ЛСР 02-01-08_доб, поз. 38.</t>
        </is>
      </c>
      <c r="Q49" s="38" t="s">
        <v>161</v>
      </c>
      <c r="R49" s="38" t="inlineStr">
        <is>
          <t>23/085-И-ИОС5-ТЧ, листы 17–19; 23/085-И-ИОС5.СО, листы 1, 5; ЛСР 02-01-08_искл, поз. 37; ЛСР 02-01-08_доб, поз. 38</t>
        </is>
      </c>
    </row>
    <row r="50" spans="1:18" ht="38.25">
      <c r="A50" s="36">
        <f t="shared" si="26"/>
        <v>38</v>
      </c>
      <c r="B50" s="9">
        <v>38</v>
      </c>
      <c r="C50" s="10" t="s">
        <v>105</v>
      </c>
      <c r="D50" s="10" t="s">
        <v>105</v>
      </c>
      <c r="E50" s="11" t="s">
        <v>106</v>
      </c>
      <c r="F50" s="11" t="s">
        <v>106</v>
      </c>
      <c r="G50" s="238" t="s">
        <v>24</v>
      </c>
      <c r="H50" s="4">
        <v>1</v>
      </c>
      <c r="I50" s="230">
        <v>-1</v>
      </c>
      <c r="J50" s="230">
        <f t="shared" si="1"/>
        <v>0</v>
      </c>
      <c r="K50" s="382">
        <v>15509</v>
      </c>
      <c r="L50" s="230"/>
      <c r="M50" s="382">
        <v>-15509</v>
      </c>
      <c r="N50" s="7">
        <f t="shared" ref="N50:N88" si="29">K50+L50+M50</f>
        <v>0</v>
      </c>
      <c r="O50" s="7">
        <f t="shared" si="2"/>
        <v>-15509</v>
      </c>
      <c r="P50" s="381" t="inlineStr">
        <is>
          <t>Исключена позиция «Усилитель мощности Тромбон-УМ4-60»: объём изменён с 1 до 0 шт. Исключение прослежено по ЛСР 02-01-08_искл, поз. 38.</t>
        </is>
      </c>
      <c r="Q50" s="38" t="s">
        <v>161</v>
      </c>
      <c r="R50" s="38" t="inlineStr">
        <is>
          <t>23/085-И-ИОС5-ТЧ, листы 17–19; 23/085-И-ИОС5.СО, листы 1, 5; ЛСР 02-01-08_искл, поз. 38</t>
        </is>
      </c>
    </row>
    <row r="51" spans="1:18" ht="89.25">
      <c r="A51" s="36">
        <f t="shared" si="26"/>
        <v>39</v>
      </c>
      <c r="B51" s="9">
        <v>39</v>
      </c>
      <c r="C51" s="10" t="s">
        <v>107</v>
      </c>
      <c r="D51" s="10" t="s">
        <v>107</v>
      </c>
      <c r="E51" s="11" t="s">
        <v>108</v>
      </c>
      <c r="F51" s="11" t="s">
        <v>108</v>
      </c>
      <c r="G51" s="238" t="s">
        <v>16</v>
      </c>
      <c r="H51" s="4">
        <v>1</v>
      </c>
      <c r="I51" s="230">
        <v>-1</v>
      </c>
      <c r="J51" s="230">
        <f t="shared" si="1"/>
        <v>0</v>
      </c>
      <c r="K51" s="382">
        <v>3301.47</v>
      </c>
      <c r="L51" s="230"/>
      <c r="M51" s="382">
        <v>-3301.47</v>
      </c>
      <c r="N51" s="7">
        <f t="shared" si="29"/>
        <v>0</v>
      </c>
      <c r="O51" s="7">
        <f t="shared" si="2"/>
        <v>-3301.47</v>
      </c>
      <c r="P51" s="381" t="inlineStr">
        <is>
          <t>Исключена позиция «ПРИБОРЫ И УСТРОЙСТВА СИГНАЛИЗАРУЮЩИЕ ОБЪЕКТОВЫЕ: УСТРОЙСТВА ОПТИКО-(ФОТО) ЭЛЕКТРИЧЕСКИЕ: БЛОК ПИТАНИЯ И КОНТРОЛЯ»: объём изменён с 1 до 0 шт. Исключение прослежено по ЛСР 02-01-08_искл, поз. 39.</t>
        </is>
      </c>
      <c r="Q51" s="38" t="s">
        <v>161</v>
      </c>
      <c r="R51" s="38" t="inlineStr">
        <is>
          <t>23/085-И-ИОС5-ТЧ, листы 17–19; 23/085-И-ИОС5.СО, листы 1, 5; ЛСР 02-01-08_искл, поз. 39</t>
        </is>
      </c>
    </row>
    <row r="52" spans="1:18" ht="38.25">
      <c r="A52" s="36">
        <f t="shared" si="26"/>
        <v>40</v>
      </c>
      <c r="B52" s="9">
        <v>40</v>
      </c>
      <c r="C52" s="10" t="s">
        <v>109</v>
      </c>
      <c r="D52" s="10" t="s">
        <v>109</v>
      </c>
      <c r="E52" s="11" t="s">
        <v>110</v>
      </c>
      <c r="F52" s="11" t="s">
        <v>110</v>
      </c>
      <c r="G52" s="238" t="s">
        <v>24</v>
      </c>
      <c r="H52" s="4">
        <v>1</v>
      </c>
      <c r="I52" s="2">
        <v>-1</v>
      </c>
      <c r="J52" s="230">
        <f t="shared" si="1"/>
        <v>0</v>
      </c>
      <c r="K52" s="7">
        <v>22347.39</v>
      </c>
      <c r="L52" s="2"/>
      <c r="M52" s="7">
        <v>-22347.39</v>
      </c>
      <c r="N52" s="7">
        <f t="shared" si="29"/>
        <v>0</v>
      </c>
      <c r="O52" s="7">
        <f t="shared" si="2"/>
        <v>-22347.39</v>
      </c>
      <c r="P52" s="381" t="inlineStr">
        <is>
          <t>Исключена позиция «Блок питания Тромбон-БП-21»: объём изменён с 1 до 0 шт. Исключение прослежено по ЛСР 02-01-08_искл, поз. 40.</t>
        </is>
      </c>
      <c r="Q52" s="38" t="s">
        <v>161</v>
      </c>
      <c r="R52" s="38" t="inlineStr">
        <is>
          <t>23/085-И-ИОС5-ТЧ, листы 17–19; 23/085-И-ИОС5.СО, листы 1, 5; ЛСР 02-01-08_искл, поз. 40</t>
        </is>
      </c>
    </row>
    <row r="53" spans="1:18" ht="38.25">
      <c r="A53" s="36">
        <f t="shared" si="26"/>
        <v>41</v>
      </c>
      <c r="B53" s="9">
        <v>41</v>
      </c>
      <c r="C53" s="153" t="s">
        <v>111</v>
      </c>
      <c r="D53" s="153" t="s">
        <v>111</v>
      </c>
      <c r="E53" s="153" t="s">
        <v>112</v>
      </c>
      <c r="F53" s="153" t="s">
        <v>112</v>
      </c>
      <c r="G53" s="237" t="s">
        <v>16</v>
      </c>
      <c r="H53" s="4">
        <v>1</v>
      </c>
      <c r="I53" s="2">
        <v>-1</v>
      </c>
      <c r="J53" s="230">
        <f t="shared" si="1"/>
        <v>0</v>
      </c>
      <c r="K53" s="7">
        <v>1403.55</v>
      </c>
      <c r="L53" s="153"/>
      <c r="M53" s="7">
        <v>-1403.55</v>
      </c>
      <c r="N53" s="7">
        <f>K53+L53+M53</f>
        <v>0</v>
      </c>
      <c r="O53" s="7">
        <f>N53-K53</f>
        <v>-1403.55</v>
      </c>
      <c r="P53" s="36" t="inlineStr">
        <is>
          <t>Исключена позиция «БЛОК ИНФОРМАЦИОННО-УПРАВЛЯЮЩИЙ (БИУ) В ДИСПЕТЧЕРСКОЙ»: объём изменён с 1 до 0 шт. Исключение прослежено по ЛСР 02-01-08_искл, поз. 41.</t>
        </is>
      </c>
      <c r="Q53" s="38" t="s">
        <v>161</v>
      </c>
      <c r="R53" s="38" t="inlineStr">
        <is>
          <t>23/085-И-ИОС5-ТЧ, листы 17–19; 23/085-И-ИОС5.СО, листы 1, 5; ЛСР 02-01-08_искл, поз. 41</t>
        </is>
      </c>
    </row>
    <row r="54" spans="1:18" ht="38.25">
      <c r="A54" s="36">
        <f t="shared" si="26"/>
        <v>42</v>
      </c>
      <c r="B54" s="9">
        <v>42</v>
      </c>
      <c r="C54" s="10" t="s">
        <v>113</v>
      </c>
      <c r="D54" s="10" t="s">
        <v>113</v>
      </c>
      <c r="E54" s="11" t="s">
        <v>114</v>
      </c>
      <c r="F54" s="11" t="s">
        <v>114</v>
      </c>
      <c r="G54" s="238" t="s">
        <v>24</v>
      </c>
      <c r="H54" s="4">
        <v>1</v>
      </c>
      <c r="I54" s="2">
        <v>-1</v>
      </c>
      <c r="J54" s="230">
        <f t="shared" si="1"/>
        <v>0</v>
      </c>
      <c r="K54" s="7">
        <v>20874.439999999999</v>
      </c>
      <c r="L54" s="2"/>
      <c r="M54" s="7">
        <v>-20874.439999999999</v>
      </c>
      <c r="N54" s="7">
        <f t="shared" si="29"/>
        <v>0</v>
      </c>
      <c r="O54" s="7">
        <f t="shared" si="2"/>
        <v>-20874.44</v>
      </c>
      <c r="P54" s="381" t="inlineStr">
        <is>
          <t>Исключена позиция «Информационная приставка Тромбон-ИП»: объём изменён с 1 до 0 шт. Исключение прослежено по ЛСР 02-01-08_искл, поз. 42.</t>
        </is>
      </c>
      <c r="Q54" s="38" t="s">
        <v>161</v>
      </c>
      <c r="R54" s="38" t="inlineStr">
        <is>
          <t>23/085-И-ИОС5-ТЧ, листы 17–19; 23/085-И-ИОС5.СО, листы 1, 5; ЛСР 02-01-08_искл, поз. 42</t>
        </is>
      </c>
    </row>
    <row r="55" spans="1:18" ht="38.25">
      <c r="A55" s="36">
        <f t="shared" si="26"/>
        <v>43</v>
      </c>
      <c r="B55" s="9">
        <v>43</v>
      </c>
      <c r="C55" s="10" t="s">
        <v>111</v>
      </c>
      <c r="D55" s="10" t="s">
        <v>111</v>
      </c>
      <c r="E55" s="11" t="s">
        <v>112</v>
      </c>
      <c r="F55" s="11" t="s">
        <v>112</v>
      </c>
      <c r="G55" s="238" t="s">
        <v>16</v>
      </c>
      <c r="H55" s="4">
        <v>1</v>
      </c>
      <c r="I55" s="2">
        <v>-1</v>
      </c>
      <c r="J55" s="230">
        <f t="shared" si="1"/>
        <v>0</v>
      </c>
      <c r="K55" s="7">
        <v>1403.55</v>
      </c>
      <c r="L55" s="2"/>
      <c r="M55" s="7">
        <v>-1403.55</v>
      </c>
      <c r="N55" s="7">
        <f t="shared" ref="N55:N60" si="30">K55+L55+M55</f>
        <v>0</v>
      </c>
      <c r="O55" s="7">
        <f t="shared" ref="O55:O60" si="31">N55-K55</f>
        <v>-1403.55</v>
      </c>
      <c r="P55" s="381" t="inlineStr">
        <is>
          <t>Исключена позиция «БЛОК ИНФОРМАЦИОННО-УПРАВЛЯЮЩИЙ (БИУ) В ДИСПЕТЧЕРСКОЙ»: объём изменён с 1 до 0 шт. Исключение прослежено по ЛСР 02-01-08_искл, поз. 43.</t>
        </is>
      </c>
      <c r="Q55" s="38" t="s">
        <v>161</v>
      </c>
      <c r="R55" s="38" t="inlineStr">
        <is>
          <t>23/085-И-ИОС5-ТЧ, листы 17–19; 23/085-И-ИОС5.СО, листы 1, 5; ЛСР 02-01-08_искл, поз. 43</t>
        </is>
      </c>
    </row>
    <row r="56" spans="1:18" ht="89.25">
      <c r="A56" s="36">
        <f t="shared" si="26"/>
        <v>44</v>
      </c>
      <c r="B56" s="9">
        <v>44</v>
      </c>
      <c r="C56" s="10" t="s">
        <v>115</v>
      </c>
      <c r="D56" s="10" t="s">
        <v>115</v>
      </c>
      <c r="E56" s="11" t="s">
        <v>116</v>
      </c>
      <c r="F56" s="11" t="s">
        <v>116</v>
      </c>
      <c r="G56" s="238" t="s">
        <v>24</v>
      </c>
      <c r="H56" s="4">
        <v>1</v>
      </c>
      <c r="I56" s="2">
        <v>-1</v>
      </c>
      <c r="J56" s="230">
        <f t="shared" si="1"/>
        <v>0</v>
      </c>
      <c r="K56" s="7">
        <v>68295.64</v>
      </c>
      <c r="L56" s="2"/>
      <c r="M56" s="7">
        <v>-68295.64</v>
      </c>
      <c r="N56" s="7">
        <f t="shared" si="30"/>
        <v>0</v>
      </c>
      <c r="O56" s="7">
        <f t="shared" si="31"/>
        <v>-68295.64</v>
      </c>
      <c r="P56" s="381" t="inlineStr">
        <is>
          <t>Исключена позиция «Блок сопряжения БС-06 Питание от сети переменного тока от 187 до 242 В, ток не более 0,1 А, количество номеров МУС 15 шт; размеры 280х320х170 мм (П…»: объём изменён с 1 до 0 шт. Исключение прослежено по ЛСР 02-01-08_искл, поз. 44.</t>
        </is>
      </c>
      <c r="Q56" s="38" t="s">
        <v>161</v>
      </c>
      <c r="R56" s="38" t="inlineStr">
        <is>
          <t>23/085-И-ИОС5-ТЧ, листы 17–19; 23/085-И-ИОС5.СО, листы 1, 5; ЛСР 02-01-08_искл, поз. 44</t>
        </is>
      </c>
    </row>
    <row r="57" spans="1:18" ht="38.25">
      <c r="A57" s="36">
        <f t="shared" si="26"/>
        <v>45</v>
      </c>
      <c r="B57" s="9">
        <v>45</v>
      </c>
      <c r="C57" s="10" t="s">
        <v>117</v>
      </c>
      <c r="D57" s="10" t="s">
        <v>117</v>
      </c>
      <c r="E57" s="11" t="s">
        <v>118</v>
      </c>
      <c r="F57" s="11" t="s">
        <v>118</v>
      </c>
      <c r="G57" s="238" t="s">
        <v>16</v>
      </c>
      <c r="H57" s="4">
        <v>1</v>
      </c>
      <c r="I57" s="2">
        <v>-1</v>
      </c>
      <c r="J57" s="230">
        <f t="shared" si="1"/>
        <v>0</v>
      </c>
      <c r="K57" s="7">
        <v>4282.76</v>
      </c>
      <c r="L57" s="2"/>
      <c r="M57" s="7">
        <v>-4282.76</v>
      </c>
      <c r="N57" s="7">
        <f t="shared" si="30"/>
        <v>0</v>
      </c>
      <c r="O57" s="7">
        <f t="shared" si="31"/>
        <v>-4282.76</v>
      </c>
      <c r="P57" s="381" t="inlineStr">
        <is>
          <t>Исключена позиция «СТОЙКА, ПОЛУСТОЙКА, КАРКАС СТОЙКИ ИЛИ ШКАФ, МАССА ДО 100 КГ»: объём изменён с 1 до 0 шт. Исключение прослежено по ЛСР 02-01-08_искл, поз. 45.</t>
        </is>
      </c>
      <c r="Q57" s="38" t="s">
        <v>161</v>
      </c>
      <c r="R57" s="38" t="inlineStr">
        <is>
          <t>23/085-И-ИОС5-ТЧ, листы 17–19; 23/085-И-ИОС5.СО, листы 1, 5; ЛСР 02-01-08_искл, поз. 45</t>
        </is>
      </c>
    </row>
    <row r="58" spans="1:18" ht="178.5">
      <c r="A58" s="36">
        <f t="shared" si="26"/>
        <v>46</v>
      </c>
      <c r="B58" s="9">
        <v>46</v>
      </c>
      <c r="C58" s="10" t="s">
        <v>119</v>
      </c>
      <c r="D58" s="10" t="s">
        <v>119</v>
      </c>
      <c r="E58" s="11" t="s">
        <v>120</v>
      </c>
      <c r="F58" s="11" t="s">
        <v>120</v>
      </c>
      <c r="G58" s="238" t="s">
        <v>24</v>
      </c>
      <c r="H58" s="4">
        <v>1</v>
      </c>
      <c r="I58" s="2">
        <v>-1</v>
      </c>
      <c r="J58" s="230">
        <f t="shared" si="1"/>
        <v>0</v>
      </c>
      <c r="K58" s="7">
        <v>134550.35</v>
      </c>
      <c r="L58" s="2"/>
      <c r="M58" s="7">
        <v>-134550.35</v>
      </c>
      <c r="N58" s="7">
        <f t="shared" si="30"/>
        <v>0</v>
      </c>
      <c r="O58" s="7">
        <f t="shared" si="31"/>
        <v>-134550.35</v>
      </c>
      <c r="P58" s="381" t="inlineStr">
        <is>
          <t>Исключена позиция «Шкаф аппаратный Ritall, 19", 42U размеры 600x600 мм В комплекте: монтажный комплект, комплект заземления, рукава для крепления кабеля, полки, систе…»: объём изменён с 1 до 0 шт. Исключение прослежено по ЛСР 02-01-08_искл, поз. 46.</t>
        </is>
      </c>
      <c r="Q58" s="38" t="s">
        <v>161</v>
      </c>
      <c r="R58" s="38" t="inlineStr">
        <is>
          <t>23/085-И-ИОС5-ТЧ, листы 17–19; 23/085-И-ИОС5.СО, листы 1, 5; ЛСР 02-01-08_искл, поз. 46</t>
        </is>
      </c>
    </row>
    <row r="59" spans="1:18" ht="63.75">
      <c r="A59" s="36">
        <f t="shared" si="26"/>
        <v>47</v>
      </c>
      <c r="B59" s="9" t="s">
        <v>238</v>
      </c>
      <c r="C59" s="10" t="s">
        <v>121</v>
      </c>
      <c r="D59" s="10" t="s">
        <v>121</v>
      </c>
      <c r="E59" s="11" t="s">
        <v>122</v>
      </c>
      <c r="F59" s="11" t="inlineStr">
        <is>
          <t xml:space="preserve">Монтаж громкоговорителя или звуковой колонки в помещении
1+12 шт; 3481,73 р.+41780,73 р.</t>
        </is>
      </c>
      <c r="G59" s="238" t="s">
        <v>16</v>
      </c>
      <c r="H59" s="4">
        <v>16</v>
      </c>
      <c r="I59" s="2">
        <v>13</v>
      </c>
      <c r="J59" s="230">
        <f t="shared" si="1"/>
        <v>29</v>
      </c>
      <c r="K59" s="7">
        <v>15969.79</v>
      </c>
      <c r="L59" s="7">
        <v>45262.46</v>
      </c>
      <c r="M59" s="7"/>
      <c r="N59" s="7">
        <f t="shared" si="30"/>
        <v>61232.25</v>
      </c>
      <c r="O59" s="7">
        <f t="shared" si="31"/>
        <v>45262.46</v>
      </c>
      <c r="P59" s="381" t="inlineStr">
        <is>
          <t>Состав позиции изменён с «ГРОМКОГОВОРИТЕЛЬ ИЛИ ЗВУКОВАЯ КОЛОНКА: В ПОМЕЩЕНИИ» на «Монтаж громкоговорителя или звуковой колонки в помещении 1+12 шт; 3481,73 р.+41780,73 р.»; количество после изменения — 29 1 ШТ., добавочная часть — 13. Добавление прослежено по ЛСР 02-01-08_доб, поз. 36, 43.</t>
        </is>
      </c>
      <c r="Q59" s="38" t="s">
        <v>161</v>
      </c>
      <c r="R59" s="38" t="inlineStr">
        <is>
          <t>23/085-И-ИОС5-ТЧ, листы 17–19; 23/085-И-ИОС5.СО, листы 1, 5; ЛСР 02-01-08_искл, поз. 47; ЛСР 02-01-08_доб, поз. 36, 43</t>
        </is>
      </c>
    </row>
    <row r="60" spans="1:18" ht="114.75">
      <c r="A60" s="36">
        <f t="shared" si="26"/>
        <v>48</v>
      </c>
      <c r="B60" s="9">
        <v>48</v>
      </c>
      <c r="C60" s="10" t="s">
        <v>123</v>
      </c>
      <c r="D60" s="10" t="s">
        <v>123</v>
      </c>
      <c r="E60" s="11" t="s">
        <v>124</v>
      </c>
      <c r="F60" s="11" t="s">
        <v>124</v>
      </c>
      <c r="G60" s="238" t="s">
        <v>24</v>
      </c>
      <c r="H60" s="4">
        <v>16</v>
      </c>
      <c r="I60" s="2">
        <v>-16</v>
      </c>
      <c r="J60" s="230">
        <f t="shared" si="1"/>
        <v>0</v>
      </c>
      <c r="K60" s="7">
        <v>11982.79</v>
      </c>
      <c r="L60" s="2"/>
      <c r="M60" s="7">
        <v>-11982.79</v>
      </c>
      <c r="N60" s="7">
        <f t="shared" si="30"/>
        <v>0</v>
      </c>
      <c r="O60" s="7">
        <f t="shared" si="31"/>
        <v>-11982.79</v>
      </c>
      <c r="P60" s="381" t="inlineStr">
        <is>
          <t>Исключена позиция «Оповещатель охранно-пожарный, речевой, настенный, Глагол-Н1-1 (1Вт). Номинальное наппряжение 30, 120 В, звуковое давление при 120 В 93 Дб, диапазон…»: объём изменён с 16 до 0 шт. Исключение прослежено по ЛСР 02-01-08_искл, поз. 48.</t>
        </is>
      </c>
      <c r="Q60" s="38" t="s">
        <v>161</v>
      </c>
      <c r="R60" s="38" t="inlineStr">
        <is>
          <t>23/085-И-ИОС5-ТЧ, листы 17–19; 23/085-И-ИОС5.СО, листы 1, 5; ЛСР 02-01-08_искл, поз. 48</t>
        </is>
      </c>
    </row>
    <row r="61" spans="1:18" ht="25.5">
      <c r="A61" s="36">
        <f t="shared" si="26"/>
        <v>49</v>
      </c>
      <c r="B61" s="9">
        <v>49</v>
      </c>
      <c r="C61" s="10" t="s">
        <v>125</v>
      </c>
      <c r="D61" s="10" t="s">
        <v>125</v>
      </c>
      <c r="E61" s="11" t="s">
        <v>126</v>
      </c>
      <c r="F61" s="11" t="s">
        <v>126</v>
      </c>
      <c r="G61" s="238" t="s">
        <v>16</v>
      </c>
      <c r="H61" s="4">
        <v>6</v>
      </c>
      <c r="I61" s="2"/>
      <c r="J61" s="230">
        <f t="shared" si="1"/>
        <v>6</v>
      </c>
      <c r="K61" s="7">
        <v>6733.68</v>
      </c>
      <c r="L61" s="2"/>
      <c r="M61" s="3"/>
      <c r="N61" s="7">
        <f t="shared" ref="N61" si="32">K61+L61+M61</f>
        <v>6733.68</v>
      </c>
      <c r="O61" s="7">
        <f t="shared" ref="O61" si="33">N61-K61</f>
        <v>0</v>
      </c>
      <c r="P61" s="381" t="inlineStr">
        <is>
          <t>Позиция «ТРАНСПАРАНТ СВЕТОВОЙ (ТАБЛО)» сохранена без изменения объёма 6 шт.; строка фиксирует неизменяемый остаток между прежней и текущей редакциями.</t>
        </is>
      </c>
      <c r="Q61" s="38" t="s">
        <v>161</v>
      </c>
      <c r="R61" s="38" t="inlineStr">
        <is>
          <t>23/085-И-ИОС5-ТЧ, листы 17–19; 23/085-И-ИОС5.СО, листы 1, 5; ЛСР 02-01-08_искл, поз. 49</t>
        </is>
      </c>
    </row>
    <row r="62" spans="1:18" ht="102">
      <c r="A62" s="36">
        <f t="shared" si="26"/>
        <v>50</v>
      </c>
      <c r="B62" s="9">
        <v>50</v>
      </c>
      <c r="C62" s="10" t="s">
        <v>127</v>
      </c>
      <c r="D62" s="10" t="s">
        <v>127</v>
      </c>
      <c r="E62" s="11" t="s">
        <v>128</v>
      </c>
      <c r="F62" s="11" t="s">
        <v>128</v>
      </c>
      <c r="G62" s="238" t="s">
        <v>24</v>
      </c>
      <c r="H62" s="4">
        <v>6</v>
      </c>
      <c r="I62" s="2"/>
      <c r="J62" s="230">
        <f t="shared" si="1"/>
        <v>6</v>
      </c>
      <c r="K62" s="7">
        <v>3216.09</v>
      </c>
      <c r="L62" s="2"/>
      <c r="M62" s="3"/>
      <c r="N62" s="7">
        <f t="shared" ref="N62:N76" si="34">K62+L62+M62</f>
        <v>3216.09</v>
      </c>
      <c r="O62" s="7">
        <f t="shared" ref="O62:O76" si="35">N62-K62</f>
        <v>0</v>
      </c>
      <c r="P62" s="381" t="inlineStr">
        <is>
          <t>Позиция «Оповещатели: Оповещатель охранно-пожарный световой Молния-200 РИП "Выход" Диапазон рабочих температур 0...55°С, степень защиты IP 55, габаритные ра…» сохранена без изменения объёма 6 шт.; строка фиксирует неизменяемый остаток между прежней и текущей редакциями.</t>
        </is>
      </c>
      <c r="Q62" s="38" t="s">
        <v>161</v>
      </c>
      <c r="R62" s="38" t="inlineStr">
        <is>
          <t>23/085-И-ИОС5-ТЧ, листы 17–19; 23/085-И-ИОС5.СО, листы 1, 5; ЛСР 02-01-08_искл, поз. 50</t>
        </is>
      </c>
    </row>
    <row r="63" spans="1:18" ht="102">
      <c r="A63" s="36">
        <f t="shared" si="26"/>
        <v>51</v>
      </c>
      <c r="B63" s="9">
        <v>51</v>
      </c>
      <c r="C63" s="10" t="s">
        <v>85</v>
      </c>
      <c r="D63" s="10" t="s">
        <v>85</v>
      </c>
      <c r="E63" s="11" t="s">
        <v>86</v>
      </c>
      <c r="F63" s="11" t="s">
        <v>86</v>
      </c>
      <c r="G63" s="238" t="s">
        <v>26</v>
      </c>
      <c r="H63" s="4">
        <v>1.98</v>
      </c>
      <c r="I63" s="4">
        <v>-1.98</v>
      </c>
      <c r="J63" s="230">
        <f t="shared" si="1"/>
        <v>0</v>
      </c>
      <c r="K63" s="7">
        <v>23437.360000000001</v>
      </c>
      <c r="L63" s="2"/>
      <c r="M63" s="7">
        <v>-23437.360000000001</v>
      </c>
      <c r="N63" s="7">
        <f t="shared" si="34"/>
        <v>0</v>
      </c>
      <c r="O63" s="7">
        <f t="shared" si="35"/>
        <v>-23437.36</v>
      </c>
      <c r="P63" s="381" t="inlineStr">
        <is>
          <t>Исключена позиция «ТРУБЫ ГОФРИРОВАННЫЕ ПОЛИВИНИЛХЛОРИДНЫЕ НАРУЖНЫМ ДИАМЕТРОМ 16 ММ ОТКРЫТО ПО СТЕНАМ И ПОТОЛКАМ С УСТАНОВКОЙ СОЕДИНИТЕЛЬНЫХ КОРОБОК»: объём изменён с 1,98 до 0 100 м. Исключение прослежено по ЛСР 02-01-08_искл, поз. 51.</t>
        </is>
      </c>
      <c r="Q63" s="38" t="s">
        <v>161</v>
      </c>
      <c r="R63" s="38" t="inlineStr">
        <is>
          <t>23/085-И-ИОС5-ТЧ, листы 17–19; 23/085-И-ИОС5.СО, листы 1, 5; ЛСР 02-01-08_искл, поз. 51</t>
        </is>
      </c>
    </row>
    <row r="64" spans="1:18" ht="127.5">
      <c r="A64" s="36">
        <f t="shared" si="26"/>
        <v>52</v>
      </c>
      <c r="B64" s="9">
        <v>52</v>
      </c>
      <c r="C64" s="10" t="s">
        <v>89</v>
      </c>
      <c r="D64" s="10" t="s">
        <v>89</v>
      </c>
      <c r="E64" s="11" t="s">
        <v>90</v>
      </c>
      <c r="F64" s="11" t="s">
        <v>90</v>
      </c>
      <c r="G64" s="238" t="s">
        <v>26</v>
      </c>
      <c r="H64" s="4">
        <v>1.98</v>
      </c>
      <c r="I64" s="4">
        <v>-1.98</v>
      </c>
      <c r="J64" s="230">
        <f t="shared" si="1"/>
        <v>0</v>
      </c>
      <c r="K64" s="7">
        <v>6452.42</v>
      </c>
      <c r="L64" s="2"/>
      <c r="M64" s="7">
        <v>-6452.42</v>
      </c>
      <c r="N64" s="7">
        <f t="shared" si="34"/>
        <v>0</v>
      </c>
      <c r="O64" s="7">
        <f t="shared" si="35"/>
        <v>-6452.42</v>
      </c>
      <c r="P64" s="381" t="inlineStr">
        <is>
          <t>Исключена позиция «ЗАТЯГИВАНИЕ ПРОВОДОВ И КАБЕЛЕЙ В ПРОЛОЖЕННЫЕ ТРУБЫ И МЕТАЛЛИЧЕСКИЕ РУКАВА, ПРОВОД ПЕРВЫЙ ОДНОЖИЛЬНЫЙ ИЛИ МНОГОЖИЛЬНЫЙ В ОБЩЕЙ ОПЛЕТКЕ, СУММАРНОЕ СЕ…»: объём изменён с 1,98 до 0 100 м. Исключение прослежено по ЛСР 02-01-08_искл, поз. 52.</t>
        </is>
      </c>
      <c r="Q64" s="38" t="s">
        <v>161</v>
      </c>
      <c r="R64" s="38" t="inlineStr">
        <is>
          <t>23/085-И-ИОС5-ТЧ, листы 17–19; 23/085-И-ИОС5.СО, листы 1, 5; ЛСР 02-01-08_искл, поз. 52</t>
        </is>
      </c>
    </row>
    <row r="65" spans="1:18" ht="140.25">
      <c r="A65" s="36">
        <f t="shared" si="26"/>
        <v>53</v>
      </c>
      <c r="B65" s="9">
        <v>53</v>
      </c>
      <c r="C65" s="10" t="s">
        <v>91</v>
      </c>
      <c r="D65" s="10" t="s">
        <v>91</v>
      </c>
      <c r="E65" s="11" t="s">
        <v>92</v>
      </c>
      <c r="F65" s="11" t="s">
        <v>92</v>
      </c>
      <c r="G65" s="238" t="s">
        <v>26</v>
      </c>
      <c r="H65" s="4">
        <v>0.4</v>
      </c>
      <c r="I65" s="4">
        <v>-0.4</v>
      </c>
      <c r="J65" s="230">
        <f t="shared" si="1"/>
        <v>0</v>
      </c>
      <c r="K65" s="7">
        <v>457.66</v>
      </c>
      <c r="L65" s="2"/>
      <c r="M65" s="7">
        <v>-457.66</v>
      </c>
      <c r="N65" s="7">
        <f t="shared" ref="N65" si="36">K65+L65+M65</f>
        <v>0</v>
      </c>
      <c r="O65" s="7">
        <f t="shared" ref="O65" si="37">N65-K65</f>
        <v>-457.66</v>
      </c>
      <c r="P65" s="381" t="inlineStr">
        <is>
          <t>Исключена позиция «ЗАТЯГИВАНИЕ ПРОВОДОВ И КАБЕЛЕЙ В ПРОЛОЖЕННЫЕ ТРУБЫ И МЕТАЛЛИЧЕСКИЕ РУКАВА, ПРОВОД КАЖДЫЙ ПОСЛЕДУЮЩИЙ ОДНОЖИЛЬНЫЙ ИЛИ МНОГОЖИЛЬНЫЙ В ОБЩЕЙ ОПЛЕТКЕ,…»: объём изменён с 0,4 до 0 100 м. Исключение прослежено по ЛСР 02-01-08_искл, поз. 53.</t>
        </is>
      </c>
      <c r="Q65" s="38" t="s">
        <v>161</v>
      </c>
      <c r="R65" s="38" t="inlineStr">
        <is>
          <t>23/085-И-ИОС5-ТЧ, листы 17–19; 23/085-И-ИОС5.СО, листы 1, 5; ЛСР 02-01-08_искл, поз. 53</t>
        </is>
      </c>
    </row>
    <row r="66" spans="1:18" ht="165.75">
      <c r="A66" s="36">
        <f t="shared" si="26"/>
        <v>54</v>
      </c>
      <c r="B66" s="9">
        <v>54</v>
      </c>
      <c r="C66" s="10" t="s">
        <v>93</v>
      </c>
      <c r="D66" s="10" t="s">
        <v>93</v>
      </c>
      <c r="E66" s="11" t="s">
        <v>94</v>
      </c>
      <c r="F66" s="11" t="s">
        <v>94</v>
      </c>
      <c r="G66" s="238" t="s">
        <v>95</v>
      </c>
      <c r="H66" s="4">
        <v>1.0200000000000001E-2</v>
      </c>
      <c r="I66" s="4">
        <v>-1.0200000000000001E-2</v>
      </c>
      <c r="J66" s="230">
        <f t="shared" si="1"/>
        <v>0</v>
      </c>
      <c r="K66" s="7">
        <v>140.38</v>
      </c>
      <c r="L66" s="2"/>
      <c r="M66" s="7">
        <v>-140.38</v>
      </c>
      <c r="N66" s="7">
        <f t="shared" si="34"/>
        <v>0</v>
      </c>
      <c r="O66" s="7">
        <f t="shared" si="35"/>
        <v>-140.38</v>
      </c>
      <c r="P66" s="381" t="inlineStr">
        <is>
          <t>Исключена позиция «КАБЕЛИ СИММЕТРИЧНЫЕ С МЕДНЫМИ ЖИЛАМИ, ОГНЕСТОЙКИЕ, ПАРНОЙ СКРУТКИ, С ИЗОЛЯЦИЕЙ ИЗ РЕЗИНЫ, В ОБОЛОЧКЕ ИЗ ПОЛИМЕРНОЙ КОМПОЗИЦИИ, НЕ СОДЕРЖАЩЕЙ ГАЛОГЕ…»: объём изменён с 0,0102 до 0 км. Исключение прослежено по ЛСР 02-01-08_искл, поз. 54.</t>
        </is>
      </c>
      <c r="Q66" s="38" t="s">
        <v>161</v>
      </c>
      <c r="R66" s="38" t="inlineStr">
        <is>
          <t>23/085-И-ИОС5-ТЧ, листы 17–19; 23/085-И-ИОС5.СО, листы 1, 5; ЛСР 02-01-08_искл, поз. 54</t>
        </is>
      </c>
    </row>
    <row r="67" spans="1:18" ht="165.75">
      <c r="A67" s="36">
        <f t="shared" si="26"/>
        <v>55</v>
      </c>
      <c r="B67" s="9">
        <v>55</v>
      </c>
      <c r="C67" s="10" t="s">
        <v>129</v>
      </c>
      <c r="D67" s="10" t="s">
        <v>129</v>
      </c>
      <c r="E67" s="11" t="s">
        <v>130</v>
      </c>
      <c r="F67" s="11" t="s">
        <v>130</v>
      </c>
      <c r="G67" s="238" t="s">
        <v>95</v>
      </c>
      <c r="H67" s="4">
        <v>9.7919999999999993E-2</v>
      </c>
      <c r="I67" s="4">
        <v>-9.7919999999999993E-2</v>
      </c>
      <c r="J67" s="230">
        <f t="shared" si="1"/>
        <v>0</v>
      </c>
      <c r="K67" s="7">
        <v>1721.65</v>
      </c>
      <c r="L67" s="2"/>
      <c r="M67" s="7">
        <v>-1721.65</v>
      </c>
      <c r="N67" s="7">
        <f t="shared" si="34"/>
        <v>0</v>
      </c>
      <c r="O67" s="7">
        <f t="shared" si="35"/>
        <v>-1721.65</v>
      </c>
      <c r="P67" s="381" t="inlineStr">
        <is>
          <t>Исключена позиция «КАБЕЛИ СИММЕТРИЧНЫЕ С МЕДНЫМИ ЖИЛАМИ, ОГНЕСТОЙКИЕ, ПАРНОЙ СКРУТКИ, С ИЗОЛЯЦИЕЙ ИЗ РЕЗИНЫ, В ОБОЛОЧКЕ ИЗ ПОЛИМЕРНОЙ КОМПОЗИЦИИ, НЕ СОДЕРЖАЩЕЙ ГАЛОГЕ…»: объём изменён с 0,09792 до 0 км. Исключение прослежено по ЛСР 02-01-08_искл, поз. 55.</t>
        </is>
      </c>
      <c r="Q67" s="38" t="s">
        <v>161</v>
      </c>
      <c r="R67" s="38" t="inlineStr">
        <is>
          <t>23/085-И-ИОС5-ТЧ, листы 17–19; 23/085-И-ИОС5.СО, листы 1, 5; ЛСР 02-01-08_искл, поз. 55</t>
        </is>
      </c>
    </row>
    <row r="68" spans="1:18" ht="165.75">
      <c r="A68" s="36">
        <f t="shared" si="26"/>
        <v>56</v>
      </c>
      <c r="B68" s="9">
        <v>56</v>
      </c>
      <c r="C68" s="10" t="s">
        <v>131</v>
      </c>
      <c r="D68" s="10" t="s">
        <v>131</v>
      </c>
      <c r="E68" s="11" t="s">
        <v>132</v>
      </c>
      <c r="F68" s="11" t="s">
        <v>132</v>
      </c>
      <c r="G68" s="238" t="s">
        <v>95</v>
      </c>
      <c r="H68" s="4">
        <v>0.13464000000000001</v>
      </c>
      <c r="I68" s="4">
        <v>-0.13464000000000001</v>
      </c>
      <c r="J68" s="230">
        <f t="shared" si="1"/>
        <v>0</v>
      </c>
      <c r="K68" s="7">
        <v>3181.83</v>
      </c>
      <c r="L68" s="2"/>
      <c r="M68" s="7">
        <v>-3181.83</v>
      </c>
      <c r="N68" s="7">
        <f t="shared" si="34"/>
        <v>0</v>
      </c>
      <c r="O68" s="7">
        <f t="shared" si="35"/>
        <v>-3181.83</v>
      </c>
      <c r="P68" s="381" t="inlineStr">
        <is>
          <t>Исключена позиция «КАБЕЛИ СИММЕТРИЧНЫЕ С МЕДНЫМИ ЖИЛАМИ, ОГНЕСТОЙКИЕ, ПАРНОЙ СКРУТКИ, С ИЗОЛЯЦИЕЙ ИЗ РЕЗИНЫ, В ОБОЛОЧКЕ ИЗ ПОЛИМЕРНОЙ КОМПОЗИЦИИ, НЕ СОДЕРЖАЩЕЙ ГАЛОГЕ…»: объём изменён с 0,13464 до 0 км. Исключение прослежено по ЛСР 02-01-08_искл, поз. 56.</t>
        </is>
      </c>
      <c r="Q68" s="38" t="s">
        <v>161</v>
      </c>
      <c r="R68" s="38" t="inlineStr">
        <is>
          <t>23/085-И-ИОС5-ТЧ, листы 17–19; 23/085-И-ИОС5.СО, листы 1, 5; ЛСР 02-01-08_искл, поз. 56</t>
        </is>
      </c>
    </row>
    <row r="69" spans="1:18" ht="22.5" customHeight="1">
      <c r="A69" s="36"/>
      <c r="B69" s="307" t="s">
        <v>133</v>
      </c>
      <c r="C69" s="308"/>
      <c r="D69" s="308"/>
      <c r="E69" s="309"/>
      <c r="F69" s="231"/>
      <c r="G69" s="238"/>
      <c r="H69" s="4"/>
      <c r="I69" s="2"/>
      <c r="J69" s="230"/>
      <c r="K69" s="7"/>
      <c r="L69" s="30"/>
      <c r="M69" s="3"/>
      <c r="N69" s="7"/>
      <c r="O69" s="7"/>
      <c r="P69" s="37"/>
      <c r="Q69" s="38" t="s">
        <v>161</v>
      </c>
      <c r="R69" s="38" t="s">
        <v>232</v>
      </c>
    </row>
    <row r="70" spans="1:18" ht="76.5">
      <c r="A70" s="36">
        <v>57</v>
      </c>
      <c r="B70" s="9">
        <v>57</v>
      </c>
      <c r="C70" s="10" t="s">
        <v>42</v>
      </c>
      <c r="D70" s="10" t="s">
        <v>42</v>
      </c>
      <c r="E70" s="11" t="s">
        <v>43</v>
      </c>
      <c r="F70" s="11" t="s">
        <v>43</v>
      </c>
      <c r="G70" s="238" t="s">
        <v>16</v>
      </c>
      <c r="H70" s="4">
        <v>1</v>
      </c>
      <c r="I70" s="2">
        <v>-1</v>
      </c>
      <c r="J70" s="230">
        <f t="shared" si="1"/>
        <v>0</v>
      </c>
      <c r="K70" s="7">
        <v>2685.17</v>
      </c>
      <c r="L70" s="30"/>
      <c r="M70" s="7">
        <v>-2685.17</v>
      </c>
      <c r="N70" s="7">
        <f t="shared" si="34"/>
        <v>0</v>
      </c>
      <c r="O70" s="7">
        <f t="shared" si="35"/>
        <v>-2685.17</v>
      </c>
      <c r="P70" s="381" t="inlineStr">
        <is>
          <t>Исключена позиция «АППАРАТЫ ПРИЕМНЫЕ, ПРИБОРЫ ПРИЕМНО-КОНТРОЛЬНЫЕ, СИГНАЛЬНЫЕ, КОНЦЕНТРАТОР, БЛОК БАЗОВЫЙ НА 10 ЛУЧЕЙ»: объём изменён с 1 до 0 шт. Исключение прослежено по ЛСР 02-01-08_искл, поз. 57.</t>
        </is>
      </c>
      <c r="Q70" s="38" t="s">
        <v>161</v>
      </c>
      <c r="R70" s="38" t="inlineStr">
        <is>
          <t>23/085-И-ИОС5-ТЧ, листы 12–13; 23/085-И-ИОС5.СО, листы 1, 5; ЛСР 02-01-08_искл, поз. 57</t>
        </is>
      </c>
    </row>
    <row r="71" spans="1:18" ht="114.75">
      <c r="A71" s="36">
        <f>A70+1</f>
        <v>58</v>
      </c>
      <c r="B71" s="9">
        <v>58</v>
      </c>
      <c r="C71" s="10" t="s">
        <v>134</v>
      </c>
      <c r="D71" s="10" t="s">
        <v>134</v>
      </c>
      <c r="E71" s="11" t="s">
        <v>135</v>
      </c>
      <c r="F71" s="11" t="s">
        <v>135</v>
      </c>
      <c r="G71" s="238" t="s">
        <v>24</v>
      </c>
      <c r="H71" s="4">
        <v>1</v>
      </c>
      <c r="I71" s="2">
        <v>-1</v>
      </c>
      <c r="J71" s="230">
        <f t="shared" si="1"/>
        <v>0</v>
      </c>
      <c r="K71" s="7">
        <v>17522.43</v>
      </c>
      <c r="L71" s="30"/>
      <c r="M71" s="7">
        <v>-17522.43</v>
      </c>
      <c r="N71" s="7">
        <f t="shared" si="34"/>
        <v>0</v>
      </c>
      <c r="O71" s="7">
        <f t="shared" si="35"/>
        <v>-17522.43</v>
      </c>
      <c r="P71" s="381" t="inlineStr">
        <is>
          <t>Исключена позиция «Контроллеры интеллектуальные управляющие, с программным обеспечением: ИУК-41Д(Д-16) Аналогово-дискретных входов - 8, дискретный релейные выход (При…»: объём изменён с 1 до 0 шт. Исключение прослежено по ЛСР 02-01-08_искл, поз. 58.</t>
        </is>
      </c>
      <c r="Q71" s="38" t="s">
        <v>161</v>
      </c>
      <c r="R71" s="38" t="inlineStr">
        <is>
          <t>23/085-И-ИОС5-ТЧ, листы 12–13; 23/085-И-ИОС5.СО, листы 1, 5; ЛСР 02-01-08_искл, поз. 58</t>
        </is>
      </c>
    </row>
    <row r="72" spans="1:18" ht="38.25">
      <c r="A72" s="36">
        <f t="shared" ref="A72:A92" si="38">A71+1</f>
        <v>59</v>
      </c>
      <c r="B72" s="9">
        <v>59</v>
      </c>
      <c r="C72" s="10" t="s">
        <v>38</v>
      </c>
      <c r="D72" s="10" t="s">
        <v>38</v>
      </c>
      <c r="E72" s="11" t="s">
        <v>39</v>
      </c>
      <c r="F72" s="11" t="s">
        <v>39</v>
      </c>
      <c r="G72" s="238" t="s">
        <v>16</v>
      </c>
      <c r="H72" s="4">
        <v>2</v>
      </c>
      <c r="I72" s="2"/>
      <c r="J72" s="230">
        <f t="shared" si="1"/>
        <v>2</v>
      </c>
      <c r="K72" s="7">
        <v>4344.71</v>
      </c>
      <c r="L72" s="30"/>
      <c r="M72" s="40"/>
      <c r="N72" s="7">
        <f t="shared" si="34"/>
        <v>4344.71</v>
      </c>
      <c r="O72" s="7">
        <f t="shared" si="35"/>
        <v>0</v>
      </c>
      <c r="P72" s="381" t="inlineStr">
        <is>
          <t>Позиция «БЛОК КОНТРОЛЯ ДАТЧИКОВ (БКД) В ДИСПЕТЧЕРСКОЙ» сохранена без изменения объёма 2 шт.; строка фиксирует неизменяемый остаток между прежней и текущей редакциями.</t>
        </is>
      </c>
      <c r="Q72" s="38" t="s">
        <v>161</v>
      </c>
      <c r="R72" s="38" t="inlineStr">
        <is>
          <t>23/085-И-ИОС5-ТЧ, листы 12–13; 23/085-И-ИОС5.СО, листы 1, 5; ЛСР 02-01-08_искл, поз. 59</t>
        </is>
      </c>
    </row>
    <row r="73" spans="1:18" ht="267.75">
      <c r="A73" s="36">
        <f t="shared" si="38"/>
        <v>60</v>
      </c>
      <c r="B73" s="9">
        <v>60</v>
      </c>
      <c r="C73" s="10" t="s">
        <v>40</v>
      </c>
      <c r="D73" s="10" t="s">
        <v>40</v>
      </c>
      <c r="E73" s="11" t="s">
        <v>41</v>
      </c>
      <c r="F73" s="11" t="s">
        <v>41</v>
      </c>
      <c r="G73" s="238" t="s">
        <v>24</v>
      </c>
      <c r="H73" s="4">
        <v>1</v>
      </c>
      <c r="I73" s="2">
        <v>-1</v>
      </c>
      <c r="J73" s="230">
        <f t="shared" si="1"/>
        <v>0</v>
      </c>
      <c r="K73" s="7">
        <v>1896.23</v>
      </c>
      <c r="L73" s="30"/>
      <c r="M73" s="7">
        <v>-1896.23</v>
      </c>
      <c r="N73" s="7">
        <f t="shared" si="34"/>
        <v>0</v>
      </c>
      <c r="O73" s="7">
        <f t="shared" si="35"/>
        <v>-1896.23</v>
      </c>
      <c r="P73" s="381" t="inlineStr">
        <is>
          <t>Исключена позиция «Контроллер адресной линии типа С2000- КДЛ Количество подключаемых АУ - 127, напряжение питания от 10,2 В до 28,4 В постоянного тока, подключение к…»: объём изменён с 1 до 0 шт. Исключение прослежено по ЛСР 02-01-08_искл, поз. 60.</t>
        </is>
      </c>
      <c r="Q73" s="38" t="s">
        <v>161</v>
      </c>
      <c r="R73" s="38" t="inlineStr">
        <is>
          <t>23/085-И-ИОС5-ТЧ, листы 12–13; 23/085-И-ИОС5.СО, листы 1, 5; ЛСР 02-01-08_искл, поз. 60</t>
        </is>
      </c>
    </row>
    <row r="74" spans="1:18" ht="229.5">
      <c r="A74" s="36">
        <f t="shared" si="38"/>
        <v>61</v>
      </c>
      <c r="B74" s="9">
        <v>61</v>
      </c>
      <c r="C74" s="10" t="s">
        <v>136</v>
      </c>
      <c r="D74" s="10" t="s">
        <v>136</v>
      </c>
      <c r="E74" s="11" t="s">
        <v>137</v>
      </c>
      <c r="F74" s="11" t="s">
        <v>137</v>
      </c>
      <c r="G74" s="238" t="s">
        <v>24</v>
      </c>
      <c r="H74" s="4">
        <v>1</v>
      </c>
      <c r="I74" s="2"/>
      <c r="J74" s="230">
        <f t="shared" si="1"/>
        <v>1</v>
      </c>
      <c r="K74" s="7">
        <v>3761.14</v>
      </c>
      <c r="L74" s="30"/>
      <c r="M74" s="3"/>
      <c r="N74" s="7">
        <f t="shared" si="34"/>
        <v>3761.14</v>
      </c>
      <c r="O74" s="7">
        <f t="shared" si="35"/>
        <v>0</v>
      </c>
      <c r="P74" s="381" t="inlineStr">
        <is>
          <t>Позиция «Блок индикации С2000-БКИ; Количество двухцветных индикаторов для отображения состояния разделов 60, количество одноцветных системных индикаторов дл…» сохранена без изменения объёма 1 шт.; строка фиксирует неизменяемый остаток между прежней и текущей редакциями.</t>
        </is>
      </c>
      <c r="Q74" s="38" t="s">
        <v>161</v>
      </c>
      <c r="R74" s="38" t="inlineStr">
        <is>
          <t>23/085-И-ИОС5-ТЧ, листы 12–13; 23/085-И-ИОС5.СО, листы 1, 5; ЛСР 02-01-08_искл, поз. 61</t>
        </is>
      </c>
    </row>
    <row r="75" spans="1:18">
      <c r="A75" s="36">
        <f t="shared" si="38"/>
        <v>62</v>
      </c>
      <c r="B75" s="9">
        <v>62</v>
      </c>
      <c r="C75" s="10" t="s">
        <v>56</v>
      </c>
      <c r="D75" s="10" t="s">
        <v>56</v>
      </c>
      <c r="E75" s="11" t="s">
        <v>57</v>
      </c>
      <c r="F75" s="11" t="s">
        <v>57</v>
      </c>
      <c r="G75" s="238" t="s">
        <v>16</v>
      </c>
      <c r="H75" s="4">
        <v>1</v>
      </c>
      <c r="I75" s="2"/>
      <c r="J75" s="230">
        <f t="shared" si="1"/>
        <v>1</v>
      </c>
      <c r="K75" s="7">
        <v>2030.04</v>
      </c>
      <c r="L75" s="30"/>
      <c r="M75" s="40"/>
      <c r="N75" s="7">
        <f t="shared" si="34"/>
        <v>2030.04</v>
      </c>
      <c r="O75" s="7">
        <f t="shared" si="35"/>
        <v>0</v>
      </c>
      <c r="P75" s="381" t="inlineStr">
        <is>
          <t>Позиция «ПРИБОРЫ И УСТРОЙСТВА СИГНАЛИЗАРУЮЩИЕ ОБЪЕКТОВЫЕ, УСТРОЙСТВА УЛЬТРАЗВУКОВЫЕ: БЛОК ПИТАНИЯ И КОНТРОЛЯ» сохранена без изменения объёма 1 шт.; строка фиксирует неизменяемый остаток между прежней и текущей редакциями.</t>
        </is>
      </c>
      <c r="Q75" s="38" t="s">
        <v>161</v>
      </c>
      <c r="R75" s="38" t="inlineStr">
        <is>
          <t>23/085-И-ИОС5-ТЧ, листы 12–13; 23/085-И-ИОС5.СО, листы 1, 5; ЛСР 02-01-08_искл, поз. 62</t>
        </is>
      </c>
    </row>
    <row r="76" spans="1:18" ht="51">
      <c r="A76" s="36">
        <f t="shared" si="38"/>
        <v>63</v>
      </c>
      <c r="B76" s="9">
        <v>63</v>
      </c>
      <c r="C76" s="10" t="s">
        <v>58</v>
      </c>
      <c r="D76" s="10" t="s">
        <v>58</v>
      </c>
      <c r="E76" s="11" t="s">
        <v>59</v>
      </c>
      <c r="F76" s="11" t="s">
        <v>59</v>
      </c>
      <c r="G76" s="238" t="s">
        <v>24</v>
      </c>
      <c r="H76" s="4">
        <v>1</v>
      </c>
      <c r="I76" s="2">
        <v>-1</v>
      </c>
      <c r="J76" s="230">
        <f t="shared" si="1"/>
        <v>0</v>
      </c>
      <c r="K76" s="7">
        <v>3545.14</v>
      </c>
      <c r="L76" s="30"/>
      <c r="M76" s="7">
        <v>-3545.14</v>
      </c>
      <c r="N76" s="7">
        <f t="shared" si="34"/>
        <v>0</v>
      </c>
      <c r="O76" s="7">
        <f t="shared" si="35"/>
        <v>-3545.14</v>
      </c>
      <c r="P76" s="381" t="inlineStr">
        <is>
          <t>Исключена позиция «Источники питания резервированные, напряжение, В: 24, РИП-24 Ток 3 А»: объём изменён с 1 до 0 шт. Исключение прослежено по ЛСР 02-01-08_искл, поз. 63.</t>
        </is>
      </c>
      <c r="Q76" s="38" t="s">
        <v>161</v>
      </c>
      <c r="R76" s="38" t="inlineStr">
        <is>
          <t>23/085-И-ИОС5-ТЧ, листы 12–13; 23/085-И-ИОС5.СО, листы 1, 5; ЛСР 02-01-08_искл, поз. 63</t>
        </is>
      </c>
    </row>
    <row r="77" spans="1:18" s="27" customFormat="1" ht="38.25">
      <c r="A77" s="36">
        <f t="shared" si="38"/>
        <v>64</v>
      </c>
      <c r="B77" s="9">
        <v>64</v>
      </c>
      <c r="C77" s="10" t="s">
        <v>60</v>
      </c>
      <c r="D77" s="10" t="s">
        <v>60</v>
      </c>
      <c r="E77" s="10" t="s">
        <v>61</v>
      </c>
      <c r="F77" s="10" t="s">
        <v>61</v>
      </c>
      <c r="G77" s="238" t="s">
        <v>16</v>
      </c>
      <c r="H77" s="4">
        <v>1</v>
      </c>
      <c r="I77" s="10"/>
      <c r="J77" s="230">
        <f t="shared" ref="J77:J92" si="39">H77+I77</f>
        <v>1</v>
      </c>
      <c r="K77" s="7">
        <v>494.68</v>
      </c>
      <c r="L77" s="30"/>
      <c r="M77" s="40"/>
      <c r="N77" s="7">
        <f>K77+L77+M77</f>
        <v>494.68</v>
      </c>
      <c r="O77" s="7">
        <f>N77-K77</f>
        <v>0</v>
      </c>
      <c r="P77" s="36" t="inlineStr">
        <is>
          <t>Позиция «СЪЕМНЫЕ И ВЫДВИЖНЫЕ БЛОКИ (МОДУЛИ, ЯЧЕЙКИ, ТЭЗ), МАССА: ДО 0,005 Т» сохранена без изменения объёма 1 шт.; строка фиксирует неизменяемый остаток между прежней и текущей редакциями.</t>
        </is>
      </c>
      <c r="Q77" s="38" t="s">
        <v>161</v>
      </c>
      <c r="R77" s="38" t="inlineStr">
        <is>
          <t>23/085-И-ИОС5-ТЧ, листы 12–13; 23/085-И-ИОС5.СО, листы 1, 5; ЛСР 02-01-08_искл, поз. 64</t>
        </is>
      </c>
    </row>
    <row r="78" spans="1:18" ht="38.25">
      <c r="A78" s="36">
        <f t="shared" si="38"/>
        <v>65</v>
      </c>
      <c r="B78" s="9">
        <v>65</v>
      </c>
      <c r="C78" s="10" t="s">
        <v>138</v>
      </c>
      <c r="D78" s="10" t="s">
        <v>138</v>
      </c>
      <c r="E78" s="11" t="s">
        <v>139</v>
      </c>
      <c r="F78" s="11" t="s">
        <v>139</v>
      </c>
      <c r="G78" s="238" t="s">
        <v>24</v>
      </c>
      <c r="H78" s="4">
        <v>1</v>
      </c>
      <c r="I78" s="2">
        <v>-1</v>
      </c>
      <c r="J78" s="230">
        <f t="shared" si="39"/>
        <v>0</v>
      </c>
      <c r="K78" s="7">
        <v>399.57</v>
      </c>
      <c r="L78" s="30"/>
      <c r="M78" s="7">
        <v>-399.57</v>
      </c>
      <c r="N78" s="7">
        <f t="shared" ref="N78:N80" si="40">K78+L78+M78</f>
        <v>0</v>
      </c>
      <c r="O78" s="7">
        <f t="shared" ref="O78:O80" si="41">N78-K78</f>
        <v>-399.57</v>
      </c>
      <c r="P78" s="381" t="inlineStr">
        <is>
          <t>Исключена позиция «Батареи аккумуляторные, емкость, А-ч: 7 Напряжение 12 В»: объём изменён с 1 до 0 шт. Исключение прослежено по ЛСР 02-01-08_искл, поз. 65.</t>
        </is>
      </c>
      <c r="Q78" s="38" t="s">
        <v>161</v>
      </c>
      <c r="R78" s="38" t="inlineStr">
        <is>
          <t>23/085-И-ИОС5-ТЧ, листы 12–13; 23/085-И-ИОС5.СО, листы 1, 5; ЛСР 02-01-08_искл, поз. 65</t>
        </is>
      </c>
    </row>
    <row r="79" spans="1:18" ht="76.5">
      <c r="A79" s="36">
        <f t="shared" si="38"/>
        <v>66</v>
      </c>
      <c r="B79" s="9">
        <v>66</v>
      </c>
      <c r="C79" s="10" t="s">
        <v>140</v>
      </c>
      <c r="D79" s="10" t="s">
        <v>140</v>
      </c>
      <c r="E79" s="11" t="s">
        <v>141</v>
      </c>
      <c r="F79" s="11" t="s">
        <v>141</v>
      </c>
      <c r="G79" s="238" t="s">
        <v>16</v>
      </c>
      <c r="H79" s="4">
        <v>4</v>
      </c>
      <c r="I79" s="2"/>
      <c r="J79" s="230">
        <f t="shared" si="39"/>
        <v>4</v>
      </c>
      <c r="K79" s="7">
        <v>1791.64</v>
      </c>
      <c r="L79" s="30"/>
      <c r="M79" s="40"/>
      <c r="N79" s="7">
        <f t="shared" si="40"/>
        <v>1791.64</v>
      </c>
      <c r="O79" s="7">
        <f t="shared" si="41"/>
        <v>0</v>
      </c>
      <c r="P79" s="381" t="inlineStr">
        <is>
          <t>Позиция «ИЗВЕЩАТЕЛИ ОС АВТОМАТИЧЕСКИЕ: КОНТАКТНЫЙ, МАГНИТО-КОНТАКТНЫЙ НА ОТКРЫВАНИЕ ОКОН, ДВЕРЕЙ» сохранена без изменения объёма 4 шт.; строка фиксирует неизменяемый остаток между прежней и текущей редакциями.</t>
        </is>
      </c>
      <c r="Q79" s="38" t="s">
        <v>161</v>
      </c>
      <c r="R79" s="38" t="inlineStr">
        <is>
          <t>23/085-И-ИОС5-ТЧ, листы 12–13; 23/085-И-ИОС5.СО, листы 1, 5; ЛСР 02-01-08_искл, поз. 66</t>
        </is>
      </c>
    </row>
    <row r="80" spans="1:18" ht="38.25">
      <c r="A80" s="36">
        <f t="shared" si="38"/>
        <v>67</v>
      </c>
      <c r="B80" s="9">
        <v>67</v>
      </c>
      <c r="C80" s="10" t="s">
        <v>142</v>
      </c>
      <c r="D80" s="10" t="s">
        <v>142</v>
      </c>
      <c r="E80" s="11" t="s">
        <v>143</v>
      </c>
      <c r="F80" s="11" t="s">
        <v>143</v>
      </c>
      <c r="G80" s="238" t="s">
        <v>27</v>
      </c>
      <c r="H80" s="4">
        <v>4</v>
      </c>
      <c r="I80" s="2">
        <v>-4</v>
      </c>
      <c r="J80" s="230">
        <f t="shared" si="39"/>
        <v>0</v>
      </c>
      <c r="K80" s="7">
        <v>228.01</v>
      </c>
      <c r="L80" s="30"/>
      <c r="M80" s="7">
        <v>-228.01</v>
      </c>
      <c r="N80" s="7">
        <f t="shared" si="40"/>
        <v>0</v>
      </c>
      <c r="O80" s="7">
        <f t="shared" si="41"/>
        <v>-228.01</v>
      </c>
      <c r="P80" s="381" t="inlineStr">
        <is>
          <t>Исключена позиция «СИГНАЛИЗАТОРЫ МАГНИТОКОНТАКТНЫЕ, ТИП СМК-3»: объём изменён с 4 до 0 шт. Исключение прослежено по ЛСР 02-01-08_искл, поз. 67.</t>
        </is>
      </c>
      <c r="Q80" s="38" t="s">
        <v>161</v>
      </c>
      <c r="R80" s="38" t="inlineStr">
        <is>
          <t>23/085-И-ИОС5-ТЧ, листы 12–13; 23/085-И-ИОС5.СО, листы 1, 5; ЛСР 02-01-08_искл, поз. 67</t>
        </is>
      </c>
    </row>
    <row r="81" spans="1:18" ht="102">
      <c r="A81" s="36">
        <f t="shared" si="38"/>
        <v>68</v>
      </c>
      <c r="B81" s="9">
        <v>68</v>
      </c>
      <c r="C81" s="10" t="s">
        <v>144</v>
      </c>
      <c r="D81" s="10" t="s">
        <v>144</v>
      </c>
      <c r="E81" s="11" t="s">
        <v>145</v>
      </c>
      <c r="F81" s="11" t="s">
        <v>145</v>
      </c>
      <c r="G81" s="238" t="s">
        <v>16</v>
      </c>
      <c r="H81" s="4">
        <v>9</v>
      </c>
      <c r="I81" s="2">
        <v>-9</v>
      </c>
      <c r="J81" s="230">
        <f t="shared" si="39"/>
        <v>0</v>
      </c>
      <c r="K81" s="7">
        <v>4037.76</v>
      </c>
      <c r="L81" s="30"/>
      <c r="M81" s="7">
        <v>-4037.76</v>
      </c>
      <c r="N81" s="7">
        <f t="shared" ref="N81:N86" si="42">K81+L81+M81</f>
        <v>0</v>
      </c>
      <c r="O81" s="7">
        <f t="shared" ref="O81:O86" si="43">N81-K81</f>
        <v>-4037.76</v>
      </c>
      <c r="P81" s="381" t="inlineStr">
        <is>
          <t>Исключена позиция «ИЗВЕЩАТЕЛИ ОС АВТОМАТИЧЕСКИЕ: УДАРНО-КОНТАКТНЫЙ, БЕСКОНТАКТНЫЙ ЭЛЕКТРОМАГНИТНЫЙ ИЛИ ПЬЕЗОЭЛЕКТРИЧЕСКИЙ, УСТАНАВЛИВАЕМЫЙ НА СТЕКЛЕ»: объём изменён с 9 до 0 шт. Исключение прослежено по ЛСР 02-01-08_искл, поз. 68.</t>
        </is>
      </c>
      <c r="Q81" s="38" t="s">
        <v>161</v>
      </c>
      <c r="R81" s="38" t="inlineStr">
        <is>
          <t>23/085-И-ИОС5-ТЧ, листы 12–13; 23/085-И-ИОС5.СО, листы 1, 5; ЛСР 02-01-08_искл, поз. 68</t>
        </is>
      </c>
    </row>
    <row r="82" spans="1:18" ht="51">
      <c r="A82" s="36">
        <f t="shared" si="38"/>
        <v>69</v>
      </c>
      <c r="B82" s="9">
        <v>69</v>
      </c>
      <c r="C82" s="10" t="s">
        <v>146</v>
      </c>
      <c r="D82" s="10" t="s">
        <v>146</v>
      </c>
      <c r="E82" s="11" t="s">
        <v>147</v>
      </c>
      <c r="F82" s="11" t="s">
        <v>147</v>
      </c>
      <c r="G82" s="238" t="s">
        <v>27</v>
      </c>
      <c r="H82" s="4">
        <v>9</v>
      </c>
      <c r="I82" s="2">
        <v>-9</v>
      </c>
      <c r="J82" s="230">
        <f t="shared" si="39"/>
        <v>0</v>
      </c>
      <c r="K82" s="7">
        <v>5621</v>
      </c>
      <c r="L82" s="30"/>
      <c r="M82" s="7">
        <v>-5621</v>
      </c>
      <c r="N82" s="7">
        <f t="shared" si="42"/>
        <v>0</v>
      </c>
      <c r="O82" s="7">
        <f t="shared" si="43"/>
        <v>-5621</v>
      </c>
      <c r="P82" s="381" t="inlineStr">
        <is>
          <t>Исключена позиция «ИЗВЕЩАТЕЛИ ОХРАННЫЕ, ТИП ФОТОН-Ш (ИО-309-7), ПОВЕРХНОСТНЫЙ (С2000-ШИК)»: объём изменён с 9 до 0 шт. Исключение прослежено по ЛСР 02-01-08_искл, поз. 69.</t>
        </is>
      </c>
      <c r="Q82" s="38" t="s">
        <v>161</v>
      </c>
      <c r="R82" s="38" t="inlineStr">
        <is>
          <t>23/085-И-ИОС5-ТЧ, листы 12–13; 23/085-И-ИОС5.СО, листы 1, 5; ЛСР 02-01-08_искл, поз. 69</t>
        </is>
      </c>
    </row>
    <row r="83" spans="1:18" ht="25.5">
      <c r="A83" s="36">
        <f t="shared" si="38"/>
        <v>70</v>
      </c>
      <c r="B83" s="9">
        <v>70</v>
      </c>
      <c r="C83" s="10" t="s">
        <v>64</v>
      </c>
      <c r="D83" s="10" t="s">
        <v>64</v>
      </c>
      <c r="E83" s="11" t="s">
        <v>65</v>
      </c>
      <c r="F83" s="11" t="s">
        <v>65</v>
      </c>
      <c r="G83" s="238" t="s">
        <v>16</v>
      </c>
      <c r="H83" s="4">
        <v>1</v>
      </c>
      <c r="I83" s="2">
        <v>-1</v>
      </c>
      <c r="J83" s="230">
        <f t="shared" si="39"/>
        <v>0</v>
      </c>
      <c r="K83" s="7">
        <v>446.98</v>
      </c>
      <c r="L83" s="30"/>
      <c r="M83" s="7">
        <v>-446.98</v>
      </c>
      <c r="N83" s="7">
        <f t="shared" si="42"/>
        <v>0</v>
      </c>
      <c r="O83" s="7">
        <f t="shared" si="43"/>
        <v>-446.98</v>
      </c>
      <c r="P83" s="381" t="inlineStr">
        <is>
          <t>Исключена позиция «ДЕТАЛИ НА ПУЛЬТАХ И ПАНЕЛЯХ: КНОПКА»: объём изменён с 1 до 0 шт. Исключение прослежено по ЛСР 02-01-08_искл, поз. 70.</t>
        </is>
      </c>
      <c r="Q83" s="38" t="s">
        <v>161</v>
      </c>
      <c r="R83" s="38" t="inlineStr">
        <is>
          <t>23/085-И-ИОС5-ТЧ, листы 12–13; 23/085-И-ИОС5.СО, листы 1, 5; ЛСР 02-01-08_искл, поз. 70</t>
        </is>
      </c>
    </row>
    <row r="84" spans="1:18" ht="51">
      <c r="A84" s="36">
        <f t="shared" si="38"/>
        <v>71</v>
      </c>
      <c r="B84" s="9">
        <v>71</v>
      </c>
      <c r="C84" s="10" t="s">
        <v>148</v>
      </c>
      <c r="D84" s="10" t="s">
        <v>148</v>
      </c>
      <c r="E84" s="11" t="s">
        <v>149</v>
      </c>
      <c r="F84" s="11" t="s">
        <v>149</v>
      </c>
      <c r="G84" s="238" t="s">
        <v>27</v>
      </c>
      <c r="H84" s="4">
        <v>1</v>
      </c>
      <c r="I84" s="2">
        <v>-1</v>
      </c>
      <c r="J84" s="230">
        <f t="shared" si="39"/>
        <v>0</v>
      </c>
      <c r="K84" s="7">
        <v>220.59</v>
      </c>
      <c r="L84" s="30"/>
      <c r="M84" s="7">
        <v>-220.59</v>
      </c>
      <c r="N84" s="7">
        <f t="shared" si="42"/>
        <v>0</v>
      </c>
      <c r="O84" s="7">
        <f t="shared" si="43"/>
        <v>-220.59</v>
      </c>
      <c r="P84" s="381" t="inlineStr">
        <is>
          <t>Исключена позиция «ИЗВЕЩАТЕЛИ ОХРАННЫЕ, ТИП ИО 101-1, КНОПКА ТРЕВОЖНАЯ РУЧНАЯ (Астра-321)»: объём изменён с 1 до 0 шт. Исключение прослежено по ЛСР 02-01-08_искл, поз. 71.</t>
        </is>
      </c>
      <c r="Q84" s="38" t="s">
        <v>161</v>
      </c>
      <c r="R84" s="38" t="inlineStr">
        <is>
          <t>23/085-И-ИОС5-ТЧ, листы 12–13; 23/085-И-ИОС5.СО, листы 1, 5; ЛСР 02-01-08_искл, поз. 71</t>
        </is>
      </c>
    </row>
    <row r="85" spans="1:18" ht="102">
      <c r="A85" s="36">
        <f t="shared" si="38"/>
        <v>72</v>
      </c>
      <c r="B85" s="9">
        <v>72</v>
      </c>
      <c r="C85" s="10" t="s">
        <v>85</v>
      </c>
      <c r="D85" s="10" t="s">
        <v>85</v>
      </c>
      <c r="E85" s="11" t="s">
        <v>86</v>
      </c>
      <c r="F85" s="11" t="s">
        <v>86</v>
      </c>
      <c r="G85" s="238" t="s">
        <v>26</v>
      </c>
      <c r="H85" s="4">
        <v>1.1399999999999999</v>
      </c>
      <c r="I85" s="4">
        <v>-1.1399999999999999</v>
      </c>
      <c r="J85" s="230">
        <f t="shared" si="39"/>
        <v>0</v>
      </c>
      <c r="K85" s="7">
        <v>13494.25</v>
      </c>
      <c r="L85" s="30"/>
      <c r="M85" s="7">
        <v>-13494.25</v>
      </c>
      <c r="N85" s="7">
        <f t="shared" si="42"/>
        <v>0</v>
      </c>
      <c r="O85" s="7">
        <f t="shared" si="43"/>
        <v>-13494.25</v>
      </c>
      <c r="P85" s="381" t="inlineStr">
        <is>
          <t>Исключена позиция «ТРУБЫ ГОФРИРОВАННЫЕ ПОЛИВИНИЛХЛОРИДНЫЕ НАРУЖНЫМ ДИАМЕТРОМ 16 ММ ОТКРЫТО ПО СТЕНАМ И ПОТОЛКАМ С УСТАНОВКОЙ СОЕДИНИТЕЛЬНЫХ КОРОБОК»: объём изменён с 1,14 до 0 100 м. Исключение прослежено по ЛСР 02-01-08_искл, поз. 72.</t>
        </is>
      </c>
      <c r="Q85" s="38" t="s">
        <v>161</v>
      </c>
      <c r="R85" s="38" t="inlineStr">
        <is>
          <t>23/085-И-ИОС5-ТЧ, листы 12–13; 23/085-И-ИОС5.СО, листы 1, 5; ЛСР 02-01-08_искл, поз. 72</t>
        </is>
      </c>
    </row>
    <row r="86" spans="1:18">
      <c r="A86" s="36">
        <f t="shared" si="38"/>
        <v>73</v>
      </c>
      <c r="B86" s="9" t="s">
        <v>239</v>
      </c>
      <c r="C86" s="10" t="s">
        <v>150</v>
      </c>
      <c r="D86" s="10" t="s">
        <v>150</v>
      </c>
      <c r="E86" s="11" t="s">
        <v>151</v>
      </c>
      <c r="F86" s="11" t="s">
        <v>240</v>
      </c>
      <c r="G86" s="238" t="s">
        <v>26</v>
      </c>
      <c r="H86" s="4">
        <v>0.05</v>
      </c>
      <c r="I86" s="264">
        <v>0.15</v>
      </c>
      <c r="J86" s="230">
        <f t="shared" si="39"/>
        <v>0.2</v>
      </c>
      <c r="K86" s="7">
        <v>1179.48</v>
      </c>
      <c r="L86" s="7">
        <v>8667.58</v>
      </c>
      <c r="M86" s="7"/>
      <c r="N86" s="7">
        <f t="shared" si="42"/>
        <v>9847.06</v>
      </c>
      <c r="O86" s="7">
        <f t="shared" si="43"/>
        <v>8667.58</v>
      </c>
      <c r="P86" s="381" t="inlineStr">
        <is>
          <t>Объём позиции «Прокладка пластикового кабель-канала по кирпичному основанию» скорректирован; количество после изменения — 0,2 100 М, добавочная часть — 0,15. Добавление прослежено по ЛСР 02-01-08_доб, поз. 78. НР/СП без понижения: ТСН-2001.12 п.3.4.6 абз.4, 8-0 п.9; объект не эксплуатируется (ПОС, стр.8).</t>
        </is>
      </c>
      <c r="Q86" s="38" t="s">
        <v>161</v>
      </c>
      <c r="R86" s="38" t="inlineStr">
        <is>
          <t>23/085-И-ИОС5-ТЧ, листы 12–13; 23/085-И-ИОС5.СО, листы 1, 5; ЛСР 02-01-08_искл, поз. 73; ЛСР 02-01-08_доб, поз. 78</t>
        </is>
      </c>
    </row>
    <row r="87" spans="1:18" ht="127.5">
      <c r="A87" s="36">
        <f t="shared" si="38"/>
        <v>74</v>
      </c>
      <c r="B87" s="9">
        <v>74</v>
      </c>
      <c r="C87" s="10" t="s">
        <v>89</v>
      </c>
      <c r="D87" s="10" t="s">
        <v>89</v>
      </c>
      <c r="E87" s="11" t="s">
        <v>90</v>
      </c>
      <c r="F87" s="11" t="s">
        <v>90</v>
      </c>
      <c r="G87" s="238" t="s">
        <v>26</v>
      </c>
      <c r="H87" s="4">
        <v>1.1399999999999999</v>
      </c>
      <c r="I87" s="4">
        <v>-1.1399999999999999</v>
      </c>
      <c r="J87" s="230">
        <f t="shared" si="39"/>
        <v>0</v>
      </c>
      <c r="K87" s="7">
        <v>3715.03</v>
      </c>
      <c r="L87" s="30"/>
      <c r="M87" s="7">
        <v>-3715.03</v>
      </c>
      <c r="N87" s="7">
        <f t="shared" ref="N87" si="44">K87+L87+M87</f>
        <v>0</v>
      </c>
      <c r="O87" s="7">
        <f t="shared" ref="O87" si="45">N87-K87</f>
        <v>-3715.03</v>
      </c>
      <c r="P87" s="381" t="inlineStr">
        <is>
          <t>Исключена позиция «ЗАТЯГИВАНИЕ ПРОВОДОВ И КАБЕЛЕЙ В ПРОЛОЖЕННЫЕ ТРУБЫ И МЕТАЛЛИЧЕСКИЕ РУКАВА, ПРОВОД ПЕРВЫЙ ОДНОЖИЛЬНЫЙ ИЛИ МНОГОЖИЛЬНЫЙ В ОБЩЕЙ ОПЛЕТКЕ, СУММАРНОЕ СЕ…»: объём изменён с 1,14 до 0 100 м. Исключение прослежено по ЛСР 02-01-08_искл, поз. 74.</t>
        </is>
      </c>
      <c r="Q87" s="38" t="s">
        <v>161</v>
      </c>
      <c r="R87" s="38" t="inlineStr">
        <is>
          <t>23/085-И-ИОС5-ТЧ, листы 12–13; 23/085-И-ИОС5.СО, листы 1, 5; ЛСР 02-01-08_искл, поз. 74</t>
        </is>
      </c>
    </row>
    <row r="88" spans="1:18" ht="140.25">
      <c r="A88" s="36">
        <f t="shared" si="38"/>
        <v>75</v>
      </c>
      <c r="B88" s="9">
        <v>75</v>
      </c>
      <c r="C88" s="10" t="s">
        <v>91</v>
      </c>
      <c r="D88" s="10" t="s">
        <v>91</v>
      </c>
      <c r="E88" s="11" t="s">
        <v>92</v>
      </c>
      <c r="F88" s="11" t="s">
        <v>92</v>
      </c>
      <c r="G88" s="238" t="s">
        <v>26</v>
      </c>
      <c r="H88" s="4">
        <v>0.13</v>
      </c>
      <c r="I88" s="4">
        <v>-0.13</v>
      </c>
      <c r="J88" s="230">
        <f t="shared" si="39"/>
        <v>0</v>
      </c>
      <c r="K88" s="7">
        <v>148.74</v>
      </c>
      <c r="L88" s="30"/>
      <c r="M88" s="7">
        <v>-148.74</v>
      </c>
      <c r="N88" s="7">
        <f t="shared" si="29"/>
        <v>0</v>
      </c>
      <c r="O88" s="7">
        <f t="shared" si="2"/>
        <v>-148.74</v>
      </c>
      <c r="P88" s="381" t="inlineStr">
        <is>
          <t>Исключена позиция «ЗАТЯГИВАНИЕ ПРОВОДОВ И КАБЕЛЕЙ В ПРОЛОЖЕННЫЕ ТРУБЫ И МЕТАЛЛИЧЕСКИЕ РУКАВА, ПРОВОД КАЖДЫЙ ПОСЛЕДУЮЩИЙ ОДНОЖИЛЬНЫЙ ИЛИ МНОГОЖИЛЬНЫЙ В ОБЩЕЙ ОПЛЕТКЕ,…»: объём изменён с 0,13 до 0 100 м. Исключение прослежено по ЛСР 02-01-08_искл, поз. 75.</t>
        </is>
      </c>
      <c r="Q88" s="38" t="s">
        <v>161</v>
      </c>
      <c r="R88" s="38" t="inlineStr">
        <is>
          <t>23/085-И-ИОС5-ТЧ, листы 12–13; 23/085-И-ИОС5.СО, листы 1, 5; ЛСР 02-01-08_искл, поз. 75</t>
        </is>
      </c>
    </row>
    <row r="89" spans="1:18">
      <c r="A89" s="36">
        <f t="shared" si="38"/>
        <v>76</v>
      </c>
      <c r="B89" s="9" t="s">
        <v>241</v>
      </c>
      <c r="C89" s="10" t="s">
        <v>152</v>
      </c>
      <c r="D89" s="10" t="s">
        <v>152</v>
      </c>
      <c r="E89" s="11" t="s">
        <v>153</v>
      </c>
      <c r="F89" s="11" t="s">
        <v>242</v>
      </c>
      <c r="G89" s="238" t="s">
        <v>26</v>
      </c>
      <c r="H89" s="4">
        <v>0.05</v>
      </c>
      <c r="I89" s="264">
        <v>0.15</v>
      </c>
      <c r="J89" s="230">
        <f t="shared" si="39"/>
        <v>0.2</v>
      </c>
      <c r="K89" s="7">
        <v>81.17</v>
      </c>
      <c r="L89" s="7">
        <v>879.01</v>
      </c>
      <c r="M89" s="7"/>
      <c r="N89" s="7">
        <f t="shared" ref="N89:N92" si="46">K89+L89+M89</f>
        <v>960.18</v>
      </c>
      <c r="O89" s="7">
        <f t="shared" ref="O89:O92" si="47">N89-K89</f>
        <v>879.01</v>
      </c>
      <c r="P89" s="381" t="inlineStr">
        <is>
          <t>Состав позиции изменён с «ПРОВОДА И КАБЕЛИ В КОРОБАХ, ПРОВОД, СЕЧЕНИЕ: ДО 6 ММ2» на «Прокладка в коробах провода сечением до 6 мм2»; количество после изменения — 0,2 100 М, добавочная часть — 0,15. Добавление прослежено по ЛСР 02-01-08_доб, поз. 82. НР/СП без понижения: ТСН-2001.12 п.3.4.6 абз.4, 8-0 п.9; объект не эксплуатируется (ПОС, стр.8).</t>
        </is>
      </c>
      <c r="Q89" s="38" t="s">
        <v>161</v>
      </c>
      <c r="R89" s="38" t="inlineStr">
        <is>
          <t>23/085-И-ИОС5-ТЧ, листы 12–13; 23/085-И-ИОС5.СО, листы 1, 5; ЛСР 02-01-08_искл, поз. 76; ЛСР 02-01-08_доб, поз. 82</t>
        </is>
      </c>
    </row>
    <row r="90" spans="1:18" ht="38.25">
      <c r="A90" s="36">
        <f t="shared" si="38"/>
        <v>77</v>
      </c>
      <c r="B90" s="9">
        <v>77</v>
      </c>
      <c r="C90" s="10" t="s">
        <v>154</v>
      </c>
      <c r="D90" s="10" t="s">
        <v>154</v>
      </c>
      <c r="E90" s="11" t="s">
        <v>155</v>
      </c>
      <c r="F90" s="11" t="s">
        <v>155</v>
      </c>
      <c r="G90" s="238" t="s">
        <v>18</v>
      </c>
      <c r="H90" s="4">
        <v>134.63999999999999</v>
      </c>
      <c r="I90" s="4">
        <v>-134.63999999999999</v>
      </c>
      <c r="J90" s="230">
        <f t="shared" si="39"/>
        <v>0</v>
      </c>
      <c r="K90" s="7">
        <v>1647.75</v>
      </c>
      <c r="L90" s="30"/>
      <c r="M90" s="7">
        <v>-1647.75</v>
      </c>
      <c r="N90" s="7">
        <f t="shared" si="46"/>
        <v>0</v>
      </c>
      <c r="O90" s="7">
        <f t="shared" si="47"/>
        <v>-1647.75</v>
      </c>
      <c r="P90" s="381" t="inlineStr">
        <is>
          <t>Исключена позиция «Кабель монтажный КПСВВнг(А)-LSLTx 1х2х0,5»: объём изменён с 134,64 до 0 м. Исключение прослежено по ЛСР 02-01-08_искл, поз. 77.</t>
        </is>
      </c>
      <c r="Q90" s="38" t="s">
        <v>161</v>
      </c>
      <c r="R90" s="38" t="inlineStr">
        <is>
          <t>23/085-И-ИОС5-ТЧ, листы 12–13; 23/085-И-ИОС5.СО, листы 1, 5; ЛСР 02-01-08_искл, поз. 77</t>
        </is>
      </c>
    </row>
    <row r="91" spans="1:18" ht="63.75">
      <c r="A91" s="36">
        <f t="shared" si="38"/>
        <v>78</v>
      </c>
      <c r="B91" s="9">
        <v>78</v>
      </c>
      <c r="C91" s="10" t="s">
        <v>156</v>
      </c>
      <c r="D91" s="10" t="s">
        <v>156</v>
      </c>
      <c r="E91" s="11" t="s">
        <v>157</v>
      </c>
      <c r="F91" s="11" t="s">
        <v>157</v>
      </c>
      <c r="G91" s="238" t="s">
        <v>27</v>
      </c>
      <c r="H91" s="4">
        <v>16</v>
      </c>
      <c r="I91" s="2">
        <v>-16</v>
      </c>
      <c r="J91" s="230">
        <f t="shared" si="39"/>
        <v>0</v>
      </c>
      <c r="K91" s="7">
        <v>4844.68</v>
      </c>
      <c r="L91" s="30"/>
      <c r="M91" s="7">
        <v>-4844.68</v>
      </c>
      <c r="N91" s="7">
        <f t="shared" si="46"/>
        <v>0</v>
      </c>
      <c r="O91" s="7">
        <f t="shared" si="47"/>
        <v>-4844.68</v>
      </c>
      <c r="P91" s="381" t="inlineStr">
        <is>
          <t>Исключена позиция «КОРОБКИ РАСПАЕЧНЫЕ МЕТАЛЛИЧЕСКИЕ С КРЫШКОЙ, ОТКРЫТОЙ УСТАНОВКИ, ДИАМЕТР 101 ММ, ТИП МОК-4»: объём изменён с 16 до 0 шт. Исключение прослежено по ЛСР 02-01-08_искл, поз. 78.</t>
        </is>
      </c>
      <c r="Q91" s="38" t="s">
        <v>161</v>
      </c>
      <c r="R91" s="38" t="inlineStr">
        <is>
          <t>23/085-И-ИОС5-ТЧ, листы 12–13; 23/085-И-ИОС5.СО, листы 1, 5; ЛСР 02-01-08_искл, поз. 78</t>
        </is>
      </c>
    </row>
    <row r="92" spans="1:18" ht="63.75">
      <c r="A92" s="36">
        <f t="shared" si="38"/>
        <v>79</v>
      </c>
      <c r="B92" s="9">
        <v>79</v>
      </c>
      <c r="C92" s="10" t="s">
        <v>158</v>
      </c>
      <c r="D92" s="10" t="s">
        <v>158</v>
      </c>
      <c r="E92" s="11" t="s">
        <v>159</v>
      </c>
      <c r="F92" s="11" t="s">
        <v>159</v>
      </c>
      <c r="G92" s="238" t="s">
        <v>160</v>
      </c>
      <c r="H92" s="4">
        <v>1</v>
      </c>
      <c r="I92" s="2"/>
      <c r="J92" s="230">
        <f t="shared" si="39"/>
        <v>1</v>
      </c>
      <c r="K92" s="7">
        <v>34830.949999999997</v>
      </c>
      <c r="L92" s="30"/>
      <c r="M92" s="3"/>
      <c r="N92" s="7">
        <f t="shared" si="46"/>
        <v>34830.95</v>
      </c>
      <c r="O92" s="7">
        <f t="shared" si="47"/>
        <v>0</v>
      </c>
      <c r="P92" s="381" t="inlineStr">
        <is>
          <t>Позиция «ПРОВЕРКА ВСЕГО ТЕХНОЛОГИЧЕСКОГО КОМПЛЕКСА В РЕЖИМАХ РАБОТЫ И КОНТРОЛЯ, СДАЧА В ЭКСПЛУАТАЦИЮ» сохранена без изменения объёма 1 комплекс; строка фиксирует неизменяемый остаток между прежней и текущей редакциями.</t>
        </is>
      </c>
      <c r="Q92" s="38" t="s">
        <v>161</v>
      </c>
      <c r="R92" s="38" t="inlineStr">
        <is>
          <t>23/085-И-ИОС5-ТЧ, листы 12–13; 23/085-И-ИОС5.СО, листы 1, 5; ЛСР 02-01-08_искл, поз. 79</t>
        </is>
      </c>
    </row>
    <row r="93" spans="1:18">
      <c r="A93" s="36"/>
      <c r="B93" s="232"/>
      <c r="C93" s="233"/>
      <c r="D93" s="234"/>
      <c r="E93" s="11"/>
      <c r="F93" s="231"/>
      <c r="G93" s="238"/>
      <c r="H93" s="4"/>
      <c r="I93" s="2"/>
      <c r="J93" s="230"/>
      <c r="K93" s="7"/>
      <c r="L93" s="30"/>
      <c r="M93" s="3"/>
      <c r="N93" s="7"/>
      <c r="O93" s="7"/>
      <c r="P93" s="37"/>
      <c r="Q93" s="46"/>
      <c r="R93" s="46"/>
    </row>
    <row r="94" spans="1:18" ht="36" customHeight="1">
      <c r="A94" s="36"/>
      <c r="B94" s="274" t="s">
        <v>233</v>
      </c>
      <c r="C94" s="275"/>
      <c r="D94" s="276"/>
      <c r="E94" s="11"/>
      <c r="F94" s="11"/>
      <c r="G94" s="4"/>
      <c r="H94" s="12"/>
      <c r="I94" s="2"/>
      <c r="J94" s="3"/>
      <c r="K94" s="3"/>
      <c r="L94" s="31"/>
      <c r="M94" s="3"/>
      <c r="N94" s="7"/>
      <c r="O94" s="7"/>
      <c r="P94" s="37"/>
      <c r="Q94" s="46"/>
      <c r="R94" s="46"/>
    </row>
    <row r="95" spans="1:18" ht="21" customHeight="1">
      <c r="A95" s="36"/>
      <c r="B95" s="266" t="s">
        <v>243</v>
      </c>
      <c r="C95" s="267"/>
      <c r="D95" s="267"/>
      <c r="E95" s="267"/>
      <c r="F95" s="267"/>
      <c r="G95" s="150"/>
      <c r="H95" s="150"/>
      <c r="I95" s="150"/>
      <c r="J95" s="3"/>
      <c r="K95" s="3"/>
      <c r="L95" s="31"/>
      <c r="M95" s="3"/>
      <c r="N95" s="7"/>
      <c r="O95" s="7"/>
      <c r="P95" s="37"/>
      <c r="Q95" s="38"/>
      <c r="R95" s="38"/>
    </row>
    <row r="96" spans="1:18" ht="20.25" customHeight="1">
      <c r="A96" s="36"/>
      <c r="B96" s="266" t="s">
        <v>182</v>
      </c>
      <c r="C96" s="267"/>
      <c r="D96" s="267"/>
      <c r="E96" s="267"/>
      <c r="F96" s="267"/>
      <c r="G96" s="149"/>
      <c r="H96" s="149"/>
      <c r="I96" s="149"/>
      <c r="J96" s="3"/>
      <c r="K96" s="3"/>
      <c r="L96" s="31"/>
      <c r="M96" s="3"/>
      <c r="N96" s="7"/>
      <c r="O96" s="7"/>
      <c r="P96" s="37"/>
      <c r="Q96" s="38"/>
      <c r="R96" s="38"/>
    </row>
    <row r="97" spans="1:18" ht="38.25">
      <c r="A97" s="36">
        <v>80</v>
      </c>
      <c r="B97" s="144">
        <v>1</v>
      </c>
      <c r="C97" s="144"/>
      <c r="D97" s="145" t="s">
        <v>183</v>
      </c>
      <c r="E97" s="145"/>
      <c r="F97" s="146" t="s">
        <v>244</v>
      </c>
      <c r="G97" s="147" t="s">
        <v>25</v>
      </c>
      <c r="H97" s="147"/>
      <c r="I97" s="144">
        <v>1</v>
      </c>
      <c r="J97" s="3">
        <f t="shared" ref="J97:J108" si="48">H97+I97</f>
        <v>1</v>
      </c>
      <c r="K97" s="3"/>
      <c r="L97" s="7">
        <v>10868.99</v>
      </c>
      <c r="M97" s="3"/>
      <c r="N97" s="7">
        <f t="shared" ref="N97:N108" si="49">K97+L97+M97</f>
        <v>10868.99</v>
      </c>
      <c r="O97" s="7">
        <f t="shared" ref="O97" si="50">N97-K97</f>
        <v>10868.99</v>
      </c>
      <c r="P97" s="381" t="inlineStr">
        <is>
          <t>Добавлена позиция «С2000М исп.02 Болид Пульт контроля и управления охранно-пожарный» в объёме 1 шт; она отсутствовала в прежней смете и отражена в действующей ЛСР 02-01-08_доб, поз. 1.</t>
        </is>
      </c>
      <c r="Q97" s="38" t="s">
        <v>161</v>
      </c>
      <c r="R97" s="38" t="inlineStr">
        <is>
          <t>23/085-И-ИОС5-ТЧ, листы 15–19; 23/085-И-ИОС5.СО, листы 1, 5; ЛСР 02-01-08_доб, поз. 1</t>
        </is>
      </c>
    </row>
    <row r="98" spans="1:18" ht="25.5">
      <c r="A98" s="36">
        <f>A97+1</f>
        <v>81</v>
      </c>
      <c r="B98" s="144">
        <v>2</v>
      </c>
      <c r="C98" s="144"/>
      <c r="D98" s="145" t="s">
        <v>184</v>
      </c>
      <c r="E98" s="145"/>
      <c r="F98" s="146" t="s">
        <v>245</v>
      </c>
      <c r="G98" s="147" t="s">
        <v>25</v>
      </c>
      <c r="H98" s="147"/>
      <c r="I98" s="144">
        <v>2</v>
      </c>
      <c r="J98" s="3">
        <f t="shared" ref="J98:J106" si="51">H98+I98</f>
        <v>2</v>
      </c>
      <c r="K98" s="3"/>
      <c r="L98" s="7">
        <v>8723.93</v>
      </c>
      <c r="M98" s="3"/>
      <c r="N98" s="7">
        <f t="shared" si="49"/>
        <v>8723.93</v>
      </c>
      <c r="O98" s="7">
        <f t="shared" ref="O98:O108" si="52">N98-K98</f>
        <v>8723.93</v>
      </c>
      <c r="P98" s="381" t="inlineStr">
        <is>
          <t>Добавлена позиция «Контрольно-пусковой блок С2000-КПБ» в объёме 2 шт; она отсутствовала в прежней смете и отражена в действующей ЛСР 02-01-08_доб, поз. 2.</t>
        </is>
      </c>
      <c r="Q98" s="38" t="s">
        <v>161</v>
      </c>
      <c r="R98" s="38" t="inlineStr">
        <is>
          <t>23/085-И-ИОС5-ТЧ, листы 15–19; 23/085-И-ИОС5.СО, листы 1, 5; ЛСР 02-01-08_доб, поз. 2</t>
        </is>
      </c>
    </row>
    <row r="99" spans="1:18" ht="38.25">
      <c r="A99" s="36">
        <f t="shared" ref="A99:A162" si="53">A98+1</f>
        <v>82</v>
      </c>
      <c r="B99" s="144">
        <v>3</v>
      </c>
      <c r="C99" s="144"/>
      <c r="D99" s="145" t="s">
        <v>38</v>
      </c>
      <c r="E99" s="145"/>
      <c r="F99" s="146" t="s">
        <v>162</v>
      </c>
      <c r="G99" s="147" t="s">
        <v>23</v>
      </c>
      <c r="H99" s="147"/>
      <c r="I99" s="144">
        <v>1</v>
      </c>
      <c r="J99" s="3">
        <f t="shared" si="48"/>
        <v>1</v>
      </c>
      <c r="K99" s="3"/>
      <c r="L99" s="7">
        <v>6754.21</v>
      </c>
      <c r="M99" s="3"/>
      <c r="N99" s="7">
        <f t="shared" si="49"/>
        <v>6754.21</v>
      </c>
      <c r="O99" s="7">
        <f t="shared" si="52"/>
        <v>6754.21</v>
      </c>
      <c r="P99" s="381" t="inlineStr">
        <is>
          <t>Добавлена позиция «Монтаж блока контроля датчиков (БКД) в диспетчерской» в объёме 1 шт.; она отсутствовала в прежней смете и отражена в действующей ЛСР 02-01-08_доб, поз. 3.</t>
        </is>
      </c>
      <c r="Q99" s="38" t="s">
        <v>161</v>
      </c>
      <c r="R99" s="38" t="inlineStr">
        <is>
          <t>23/085-И-ИОС5-ТЧ, листы 15–19; 23/085-И-ИОС5.СО, листы 1, 5; ЛСР 02-01-08_доб, поз. 3</t>
        </is>
      </c>
    </row>
    <row r="100" spans="1:18" ht="38.25">
      <c r="A100" s="36">
        <f t="shared" si="53"/>
        <v>83</v>
      </c>
      <c r="B100" s="144">
        <v>4</v>
      </c>
      <c r="C100" s="144"/>
      <c r="D100" s="145" t="s">
        <v>185</v>
      </c>
      <c r="E100" s="145"/>
      <c r="F100" s="146" t="s">
        <v>246</v>
      </c>
      <c r="G100" s="147" t="s">
        <v>25</v>
      </c>
      <c r="H100" s="147"/>
      <c r="I100" s="144">
        <v>3</v>
      </c>
      <c r="J100" s="3">
        <f t="shared" si="48"/>
        <v>3</v>
      </c>
      <c r="K100" s="3"/>
      <c r="L100" s="7">
        <v>14350.13</v>
      </c>
      <c r="M100" s="3"/>
      <c r="N100" s="7">
        <f t="shared" si="49"/>
        <v>14350.13</v>
      </c>
      <c r="O100" s="7">
        <f t="shared" si="52"/>
        <v>14350.13</v>
      </c>
      <c r="P100" s="381" t="inlineStr">
        <is>
          <t>Добавлена позиция «С2000-КДЛ-2И Болид Контроллер двухпроводной линии связи» в объёме 3 шт; она отсутствовала в прежней смете и отражена в действующей ЛСР 02-01-08_доб, поз. 4.</t>
        </is>
      </c>
      <c r="Q100" s="38" t="s">
        <v>161</v>
      </c>
      <c r="R100" s="38" t="inlineStr">
        <is>
          <t>23/085-И-ИОС5-ТЧ, листы 15–19; 23/085-И-ИОС5.СО, листы 1, 5; ЛСР 02-01-08_доб, поз. 4</t>
        </is>
      </c>
    </row>
    <row r="101" spans="1:18" ht="38.25">
      <c r="A101" s="36">
        <f t="shared" si="53"/>
        <v>84</v>
      </c>
      <c r="B101" s="144">
        <v>5</v>
      </c>
      <c r="C101" s="144"/>
      <c r="D101" s="145" t="s">
        <v>186</v>
      </c>
      <c r="E101" s="145"/>
      <c r="F101" s="146" t="s">
        <v>163</v>
      </c>
      <c r="G101" s="147" t="s">
        <v>23</v>
      </c>
      <c r="H101" s="147"/>
      <c r="I101" s="144">
        <v>27</v>
      </c>
      <c r="J101" s="3">
        <f t="shared" si="48"/>
        <v>27</v>
      </c>
      <c r="K101" s="3"/>
      <c r="L101" s="7" t="n">
        <v>150932.65</v>
      </c>
      <c r="M101" s="3"/>
      <c r="N101" s="7">
        <f t="shared" si="49"/>
        <v>150932.65</v>
      </c>
      <c r="O101" s="7">
        <f t="shared" si="52"/>
        <v>150932.65</v>
      </c>
      <c r="P101" s="381" t="inlineStr">
        <is>
          <t>Добавлена позиция «Аппараты приемные, приборы приемно-контрольные объектовые на 1 луч» в объёме 27 шт.; она отсутствовала в прежней смете и отражена в действующей ЛСР 02-01-08_доб, поз. 5.</t>
        </is>
      </c>
      <c r="Q101" s="38" t="s">
        <v>161</v>
      </c>
      <c r="R101" s="38" t="inlineStr">
        <is>
          <t>23/085-И-ИОС5-ТЧ, листы 15–19; 23/085-И-ИОС5.СО, листы 1, 5; ЛСР 02-01-08_доб, поз. 5</t>
        </is>
      </c>
    </row>
    <row r="102" spans="1:18" ht="25.5">
      <c r="A102" s="36">
        <f t="shared" si="53"/>
        <v>85</v>
      </c>
      <c r="B102" s="144">
        <v>6</v>
      </c>
      <c r="C102" s="144"/>
      <c r="D102" s="145" t="s">
        <v>187</v>
      </c>
      <c r="E102" s="145"/>
      <c r="F102" s="146" t="s">
        <v>247</v>
      </c>
      <c r="G102" s="147" t="s">
        <v>25</v>
      </c>
      <c r="H102" s="147"/>
      <c r="I102" s="144">
        <v>27</v>
      </c>
      <c r="J102" s="3">
        <f t="shared" si="51"/>
        <v>27</v>
      </c>
      <c r="K102" s="3"/>
      <c r="L102" s="7">
        <v>92089.41</v>
      </c>
      <c r="M102" s="3"/>
      <c r="N102" s="7">
        <f t="shared" si="49"/>
        <v>92089.41</v>
      </c>
      <c r="O102" s="7">
        <f t="shared" si="52"/>
        <v>92089.41</v>
      </c>
      <c r="P102" s="381" t="inlineStr">
        <is>
          <t>Добавлена позиция «Блок сигнально-пусковой адресный С2000-СП4/220» в объёме 27 шт; она отсутствовала в прежней смете и отражена в действующей ЛСР 02-01-08_доб, поз. 6.</t>
        </is>
      </c>
      <c r="Q102" s="38" t="s">
        <v>161</v>
      </c>
      <c r="R102" s="38" t="inlineStr">
        <is>
          <t>23/085-И-ИОС5-ТЧ, листы 15–19; 23/085-И-ИОС5.СО, листы 1, 5; ЛСР 02-01-08_доб, поз. 6</t>
        </is>
      </c>
    </row>
    <row r="103" spans="1:18" ht="25.5">
      <c r="A103" s="36">
        <f t="shared" si="53"/>
        <v>86</v>
      </c>
      <c r="B103" s="144">
        <v>7</v>
      </c>
      <c r="C103" s="144"/>
      <c r="D103" s="145" t="s">
        <v>188</v>
      </c>
      <c r="E103" s="145"/>
      <c r="F103" s="146" t="s">
        <v>248</v>
      </c>
      <c r="G103" s="147" t="s">
        <v>25</v>
      </c>
      <c r="H103" s="147"/>
      <c r="I103" s="144">
        <v>1</v>
      </c>
      <c r="J103" s="3">
        <f t="shared" si="48"/>
        <v>1</v>
      </c>
      <c r="K103" s="3"/>
      <c r="L103" s="7">
        <v>382969.57</v>
      </c>
      <c r="M103" s="3"/>
      <c r="N103" s="7">
        <f t="shared" si="49"/>
        <v>382969.57</v>
      </c>
      <c r="O103" s="7">
        <f t="shared" si="52"/>
        <v>382969.57</v>
      </c>
      <c r="P103" s="381" t="inlineStr">
        <is>
          <t>Добавлена позиция «ПАК Стрелец мониторинг исп. 2: Объектовая станция» в объёме 1 шт; она отсутствовала в прежней смете и отражена в действующей ЛСР 02-01-08_доб, поз. 7.</t>
        </is>
      </c>
      <c r="Q103" s="38" t="s">
        <v>161</v>
      </c>
      <c r="R103" s="38" t="inlineStr">
        <is>
          <t>23/085-И-ИОС5-ТЧ, листы 15–19; 23/085-И-ИОС5.СО, листы 1, 5; ЛСР 02-01-08_доб, поз. 7</t>
        </is>
      </c>
    </row>
    <row r="104" spans="1:18" ht="38.25">
      <c r="A104" s="36">
        <f t="shared" si="53"/>
        <v>87</v>
      </c>
      <c r="B104" s="144">
        <v>8</v>
      </c>
      <c r="C104" s="144"/>
      <c r="D104" s="145" t="s">
        <v>186</v>
      </c>
      <c r="E104" s="145"/>
      <c r="F104" s="146" t="s">
        <v>163</v>
      </c>
      <c r="G104" s="147" t="s">
        <v>23</v>
      </c>
      <c r="H104" s="147"/>
      <c r="I104" s="144">
        <v>1</v>
      </c>
      <c r="J104" s="3">
        <f t="shared" si="48"/>
        <v>1</v>
      </c>
      <c r="K104" s="3"/>
      <c r="L104" s="7" t="n">
        <v>5590.09</v>
      </c>
      <c r="M104" s="3"/>
      <c r="N104" s="7">
        <f t="shared" si="49"/>
        <v>5590.09</v>
      </c>
      <c r="O104" s="7">
        <f t="shared" si="52"/>
        <v>5590.09</v>
      </c>
      <c r="P104" s="381" t="inlineStr">
        <is>
          <t>Добавлена позиция «Аппараты приемные, приборы приемно-контрольные объектовые на 1 луч» в объёме 1 шт.; она отсутствовала в прежней смете и отражена в действующей ЛСР 02-01-08_доб, поз. 8.</t>
        </is>
      </c>
      <c r="Q104" s="38" t="s">
        <v>161</v>
      </c>
      <c r="R104" s="38" t="inlineStr">
        <is>
          <t>23/085-И-ИОС5-ТЧ, листы 15–19; 23/085-И-ИОС5.СО, листы 1, 5; ЛСР 02-01-08_доб, поз. 8</t>
        </is>
      </c>
    </row>
    <row r="105" spans="1:18" ht="25.5">
      <c r="A105" s="36">
        <f t="shared" si="53"/>
        <v>88</v>
      </c>
      <c r="B105" s="144">
        <v>9</v>
      </c>
      <c r="C105" s="144"/>
      <c r="D105" s="145" t="s">
        <v>183</v>
      </c>
      <c r="E105" s="145"/>
      <c r="F105" s="146" t="s">
        <v>249</v>
      </c>
      <c r="G105" s="147" t="s">
        <v>25</v>
      </c>
      <c r="H105" s="147"/>
      <c r="I105" s="144">
        <v>1</v>
      </c>
      <c r="J105" s="3">
        <f t="shared" si="48"/>
        <v>1</v>
      </c>
      <c r="K105" s="3"/>
      <c r="L105" s="7">
        <v>10868.99</v>
      </c>
      <c r="M105" s="3"/>
      <c r="N105" s="7">
        <f t="shared" si="49"/>
        <v>10868.99</v>
      </c>
      <c r="O105" s="7">
        <f t="shared" si="52"/>
        <v>10868.99</v>
      </c>
      <c r="P105" s="381" t="inlineStr">
        <is>
          <t>Добавлена позиция «С2000-БКИ Болид Блок контроля и индикации» в объёме 1 шт; она отсутствовала в прежней смете и отражена в действующей ЛСР 02-01-08_доб, поз. 9.</t>
        </is>
      </c>
      <c r="Q105" s="38" t="s">
        <v>161</v>
      </c>
      <c r="R105" s="38" t="inlineStr">
        <is>
          <t>23/085-И-ИОС5-ТЧ, листы 15–19; 23/085-И-ИОС5.СО, листы 1, 5; ЛСР 02-01-08_доб, поз. 9</t>
        </is>
      </c>
    </row>
    <row r="106" spans="1:18" ht="63.75">
      <c r="A106" s="36">
        <f t="shared" si="53"/>
        <v>89</v>
      </c>
      <c r="B106" s="144">
        <v>10</v>
      </c>
      <c r="C106" s="144"/>
      <c r="D106" s="145" t="s">
        <v>107</v>
      </c>
      <c r="E106" s="145"/>
      <c r="F106" s="146" t="s">
        <v>164</v>
      </c>
      <c r="G106" s="147" t="s">
        <v>23</v>
      </c>
      <c r="H106" s="147"/>
      <c r="I106" s="144">
        <v>1</v>
      </c>
      <c r="J106" s="3">
        <f t="shared" si="51"/>
        <v>1</v>
      </c>
      <c r="K106" s="3"/>
      <c r="L106" s="7" t="n">
        <v>10285.05</v>
      </c>
      <c r="M106" s="3"/>
      <c r="N106" s="7">
        <f t="shared" si="49"/>
        <v>10285.05</v>
      </c>
      <c r="O106" s="7">
        <f t="shared" si="52"/>
        <v>10285.05</v>
      </c>
      <c r="P106" s="381" t="inlineStr">
        <is>
          <t>Добавлена позиция «Приборы и устройства сигнализирующие объектовые, устройства оптико-(фото) электрические, блок питания и контроля» в объёме 1 шт.; она отсутствовала в прежней смете и отражена в действующей ЛСР 02-01-08_доб, поз. 10.</t>
        </is>
      </c>
      <c r="Q106" s="38" t="s">
        <v>161</v>
      </c>
      <c r="R106" s="38" t="inlineStr">
        <is>
          <t>23/085-И-ИОС5-ТЧ, листы 15–19; 23/085-И-ИОС5.СО, листы 1, 5; ЛСР 02-01-08_доб, поз. 10</t>
        </is>
      </c>
    </row>
    <row r="107" spans="1:18" ht="51">
      <c r="A107" s="36">
        <f t="shared" si="53"/>
        <v>90</v>
      </c>
      <c r="B107" s="144">
        <v>11</v>
      </c>
      <c r="C107" s="144"/>
      <c r="D107" s="145" t="s">
        <v>189</v>
      </c>
      <c r="E107" s="145"/>
      <c r="F107" s="146" t="s">
        <v>250</v>
      </c>
      <c r="G107" s="147" t="s">
        <v>25</v>
      </c>
      <c r="H107" s="147"/>
      <c r="I107" s="144">
        <v>1</v>
      </c>
      <c r="J107" s="3">
        <f t="shared" si="48"/>
        <v>1</v>
      </c>
      <c r="K107" s="3"/>
      <c r="L107" s="7">
        <v>11812.16</v>
      </c>
      <c r="M107" s="3"/>
      <c r="N107" s="7">
        <f t="shared" si="49"/>
        <v>11812.16</v>
      </c>
      <c r="O107" s="7">
        <f t="shared" si="52"/>
        <v>11812.16</v>
      </c>
      <c r="P107" s="381" t="inlineStr">
        <is>
          <t>Добавлена позиция «РИП-12 исп.56 (РИП-12-6/80М3-Р-RS) Болид Резервированный источник питания с RS-485» в объёме 1 шт; она отсутствовала в прежней смете и отражена в действующей ЛСР 02-01-08_доб, поз. 11.</t>
        </is>
      </c>
      <c r="Q107" s="38" t="s">
        <v>161</v>
      </c>
      <c r="R107" s="38" t="inlineStr">
        <is>
          <t>23/085-И-ИОС5-ТЧ, листы 15–19; 23/085-И-ИОС5.СО, листы 1, 5; ЛСР 02-01-08_доб, поз. 11</t>
        </is>
      </c>
    </row>
    <row r="108" spans="1:18" ht="25.5">
      <c r="A108" s="36">
        <f t="shared" si="53"/>
        <v>91</v>
      </c>
      <c r="B108" s="144">
        <v>13</v>
      </c>
      <c r="C108" s="144"/>
      <c r="D108" s="145" t="s">
        <v>190</v>
      </c>
      <c r="E108" s="145"/>
      <c r="F108" s="146" t="s">
        <v>251</v>
      </c>
      <c r="G108" s="147" t="s">
        <v>25</v>
      </c>
      <c r="H108" s="147"/>
      <c r="I108" s="144">
        <v>2</v>
      </c>
      <c r="J108" s="3">
        <f t="shared" si="48"/>
        <v>2</v>
      </c>
      <c r="K108" s="3"/>
      <c r="L108" s="7">
        <v>53441.34</v>
      </c>
      <c r="M108" s="3"/>
      <c r="N108" s="7">
        <f t="shared" si="49"/>
        <v>53441.34</v>
      </c>
      <c r="O108" s="7">
        <f t="shared" si="52"/>
        <v>53441.34</v>
      </c>
      <c r="P108" s="381" t="inlineStr">
        <is>
          <t>Добавлена позиция «АКБ 12 В 40 А/ч АБ 1240М» в объёме 2 шт; она отсутствовала в прежней смете и отражена в действующей ЛСР 02-01-08_доб, поз. 13.</t>
        </is>
      </c>
      <c r="Q108" s="38" t="s">
        <v>161</v>
      </c>
      <c r="R108" s="38" t="inlineStr">
        <is>
          <t>23/085-И-ИОС5-ТЧ, листы 15–19; 23/085-И-ИОС5.СО, листы 1, 5; ЛСР 02-01-08_доб, поз. 13</t>
        </is>
      </c>
    </row>
    <row r="109" spans="1:18" ht="38.25">
      <c r="A109" s="36">
        <f t="shared" si="53"/>
        <v>92</v>
      </c>
      <c r="B109" s="144">
        <v>15</v>
      </c>
      <c r="C109" s="144"/>
      <c r="D109" s="145" t="s">
        <v>191</v>
      </c>
      <c r="E109" s="145"/>
      <c r="F109" s="146" t="s">
        <v>252</v>
      </c>
      <c r="G109" s="147" t="s">
        <v>25</v>
      </c>
      <c r="H109" s="147"/>
      <c r="I109" s="144">
        <v>100</v>
      </c>
      <c r="J109" s="3">
        <f t="shared" ref="J109:J172" si="54">H109+I109</f>
        <v>100</v>
      </c>
      <c r="K109" s="3"/>
      <c r="L109" s="7">
        <v>127168.56</v>
      </c>
      <c r="M109" s="3"/>
      <c r="N109" s="7">
        <f t="shared" ref="N109:N172" si="55">K109+L109+M109</f>
        <v>127168.56</v>
      </c>
      <c r="O109" s="7">
        <f t="shared" ref="O109:O172" si="56">N109-K109</f>
        <v>127168.56</v>
      </c>
      <c r="P109" s="381" t="inlineStr">
        <is>
          <t>Ответ заказчика 21.09.2026 и спецификация, печ. стр. 66, п. 1: 100 ДИП-34А-03.</t>
        </is>
      </c>
      <c r="Q109" s="38" t="s">
        <v>161</v>
      </c>
      <c r="R109" s="38" t="inlineStr">
        <is>
          <t>23/085-И-ИОС5-ТЧ, листы 15–19; 23/085-И-ИОС5.СО, листы 1, 5; ЛСР 02-01-08_доб, поз. 15</t>
        </is>
      </c>
    </row>
    <row r="110" spans="1:18">
      <c r="A110" s="36">
        <f t="shared" si="53"/>
        <v>93</v>
      </c>
      <c r="B110" s="144">
        <v>16</v>
      </c>
      <c r="C110" s="144"/>
      <c r="D110" s="145" t="s">
        <v>192</v>
      </c>
      <c r="E110" s="145"/>
      <c r="F110" s="146" t="s">
        <v>167</v>
      </c>
      <c r="G110" s="147" t="s">
        <v>23</v>
      </c>
      <c r="H110" s="147"/>
      <c r="I110" s="144">
        <v>27</v>
      </c>
      <c r="J110" s="3">
        <f t="shared" si="54"/>
        <v>27</v>
      </c>
      <c r="K110" s="3"/>
      <c r="L110" s="7">
        <v>49799.9</v>
      </c>
      <c r="M110" s="3"/>
      <c r="N110" s="7">
        <f t="shared" si="55"/>
        <v>49799.9</v>
      </c>
      <c r="O110" s="7">
        <f t="shared" si="56"/>
        <v>49799.9</v>
      </c>
      <c r="P110" s="381" t="inlineStr">
        <is>
          <t>Добавлена позиция «Монтаж аппарата управления и сигнализации с количеством подключаемых концов до 2» в объёме 27 шт.; она отсутствовала в прежней смете и отражена в действующей ЛСР 02-01-08_доб, поз. 16. НР/СП без понижения: ТСН-2001.12 п.3.4.6 абз.4, 8-0 п.9; объект не эксплуатируется (ПОС, стр.8).</t>
        </is>
      </c>
      <c r="Q110" s="38" t="s">
        <v>161</v>
      </c>
      <c r="R110" s="38" t="inlineStr">
        <is>
          <t>23/085-И-ИОС5-ТЧ, листы 15–19; 23/085-И-ИОС5.СО, листы 1, 5; ЛСР 02-01-08_доб, поз. 16</t>
        </is>
      </c>
    </row>
    <row r="111" spans="1:18" ht="38.25">
      <c r="A111" s="36">
        <f t="shared" si="53"/>
        <v>94</v>
      </c>
      <c r="B111" s="144">
        <v>17</v>
      </c>
      <c r="C111" s="144"/>
      <c r="D111" s="145" t="s">
        <v>193</v>
      </c>
      <c r="E111" s="145"/>
      <c r="F111" s="146" t="s">
        <v>253</v>
      </c>
      <c r="G111" s="147" t="s">
        <v>25</v>
      </c>
      <c r="H111" s="147"/>
      <c r="I111" s="144">
        <v>27</v>
      </c>
      <c r="J111" s="3">
        <f t="shared" si="54"/>
        <v>27</v>
      </c>
      <c r="K111" s="3"/>
      <c r="L111" s="7">
        <v>25776.37</v>
      </c>
      <c r="M111" s="3"/>
      <c r="N111" s="7">
        <f t="shared" si="55"/>
        <v>25776.37</v>
      </c>
      <c r="O111" s="7">
        <f t="shared" si="56"/>
        <v>25776.37</v>
      </c>
      <c r="P111" s="381" t="inlineStr">
        <is>
          <t>Добавлена позиция «УДП 513-3АМ исп.02 Болид Устройство дистанционного пуска адресное» в объёме 27 шт; она отсутствовала в прежней смете и отражена в действующей ЛСР 02-01-08_доб, поз. 17.</t>
        </is>
      </c>
      <c r="Q111" s="38" t="s">
        <v>161</v>
      </c>
      <c r="R111" s="38" t="inlineStr">
        <is>
          <t>23/085-И-ИОС5-ТЧ, листы 15–19; 23/085-И-ИОС5.СО, листы 1, 5; ЛСР 02-01-08_доб, поз. 17</t>
        </is>
      </c>
    </row>
    <row r="112" spans="1:18" ht="25.5">
      <c r="A112" s="36">
        <f t="shared" si="53"/>
        <v>95</v>
      </c>
      <c r="B112" s="144">
        <v>18</v>
      </c>
      <c r="C112" s="144"/>
      <c r="D112" s="145" t="s">
        <v>194</v>
      </c>
      <c r="E112" s="145"/>
      <c r="F112" s="146" t="s">
        <v>254</v>
      </c>
      <c r="G112" s="147" t="s">
        <v>25</v>
      </c>
      <c r="H112" s="147"/>
      <c r="I112" s="144">
        <v>14</v>
      </c>
      <c r="J112" s="3">
        <f t="shared" si="54"/>
        <v>14</v>
      </c>
      <c r="K112" s="3"/>
      <c r="L112" s="7">
        <v>8390.15</v>
      </c>
      <c r="M112" s="3"/>
      <c r="N112" s="7">
        <f t="shared" si="55"/>
        <v>8390.15</v>
      </c>
      <c r="O112" s="7">
        <f t="shared" si="56"/>
        <v>8390.15</v>
      </c>
      <c r="P112" s="381" t="inlineStr">
        <is>
          <t>БРИЗ АПС: 14 шт. по ответу заказчика и СО, печ. стр. 66, поз. 8; отдельный монтаж 14 шт. добавлен в строке 174 (ЛСР 02-01-08_доб., поз. 23). Четыре БРИЗ СОТС учтены отдельно и не меняются.</t>
        </is>
      </c>
      <c r="Q112" s="38" t="s">
        <v>161</v>
      </c>
      <c r="R112" s="38" t="inlineStr">
        <is>
          <t>23/085-И-ИОС5-ТЧ, листы 15–19; 23/085-И-ИОС5.СО, листы 1, 5; ЛСР 02-01-08_доб, поз. 18</t>
        </is>
      </c>
    </row>
    <row r="113" spans="1:18" ht="25.5">
      <c r="A113" s="36">
        <f t="shared" si="53"/>
        <v>96</v>
      </c>
      <c r="B113" s="144">
        <v>20</v>
      </c>
      <c r="C113" s="144"/>
      <c r="D113" s="145" t="s">
        <v>195</v>
      </c>
      <c r="E113" s="145"/>
      <c r="F113" s="146" t="s">
        <v>255</v>
      </c>
      <c r="G113" s="147" t="s">
        <v>25</v>
      </c>
      <c r="H113" s="147"/>
      <c r="I113" s="144">
        <v>13</v>
      </c>
      <c r="J113" s="3">
        <f t="shared" si="54"/>
        <v>13</v>
      </c>
      <c r="K113" s="3"/>
      <c r="L113" s="7">
        <v>15542.01</v>
      </c>
      <c r="M113" s="3"/>
      <c r="N113" s="7">
        <f t="shared" si="55"/>
        <v>15542.01</v>
      </c>
      <c r="O113" s="7">
        <f t="shared" si="56"/>
        <v>15542.01</v>
      </c>
      <c r="P113" s="381" t="inlineStr">
        <is>
          <t>Добавлена позиция «Болид ИПР 513-3АМ исп. 01 ручной пожарный извещатель» в объёме 13 шт; она отсутствовала в прежней смете и отражена в действующей ЛСР 02-01-08_доб, поз. 20.</t>
        </is>
      </c>
      <c r="Q113" s="38" t="s">
        <v>161</v>
      </c>
      <c r="R113" s="38" t="inlineStr">
        <is>
          <t>23/085-И-ИОС5-ТЧ, листы 15–19; 23/085-И-ИОС5.СО, листы 1, 5; ЛСР 02-01-08_доб, поз. 20</t>
        </is>
      </c>
    </row>
    <row r="114" spans="1:18">
      <c r="A114" s="36">
        <f t="shared" si="53"/>
        <v>97</v>
      </c>
      <c r="B114" s="144">
        <v>21</v>
      </c>
      <c r="C114" s="144"/>
      <c r="D114" s="145" t="s">
        <v>150</v>
      </c>
      <c r="E114" s="145"/>
      <c r="F114" s="146" t="s">
        <v>169</v>
      </c>
      <c r="G114" s="147" t="s">
        <v>19</v>
      </c>
      <c r="H114" s="147"/>
      <c r="I114" s="152">
        <v>5.6</v>
      </c>
      <c r="J114" s="3">
        <f t="shared" si="54"/>
        <v>5.6</v>
      </c>
      <c r="K114" s="3"/>
      <c r="L114" s="7">
        <v>323573.99</v>
      </c>
      <c r="M114" s="3"/>
      <c r="N114" s="7">
        <f t="shared" si="55"/>
        <v>323573.99</v>
      </c>
      <c r="O114" s="7">
        <f t="shared" si="56"/>
        <v>323573.99</v>
      </c>
      <c r="P114" s="381" t="inlineStr">
        <is>
          <t>Добавлена позиция «Прокладка пластикового кабель-канала по кирпичному основанию» в объёме 5,6 100 м; она отсутствовала в прежней смете и отражена в действующей ЛСР 02-01-08_доб, поз. 21. НР/СП без понижения: ТСН-2001.12 п.3.4.6 абз.4, 8-0 п.9; объект не эксплуатируется (ПОС, стр.8).</t>
        </is>
      </c>
      <c r="Q114" s="38" t="s">
        <v>161</v>
      </c>
      <c r="R114" s="38" t="inlineStr">
        <is>
          <t>23/085-И-ИОС5-ТЧ, листы 15–19; 23/085-И-ИОС5.СО, листы 1, 5; ЛСР 02-01-08_доб, поз. 21</t>
        </is>
      </c>
    </row>
    <row r="115" spans="1:18" ht="25.5">
      <c r="A115" s="36">
        <f t="shared" si="53"/>
        <v>98</v>
      </c>
      <c r="B115" s="144">
        <v>22</v>
      </c>
      <c r="C115" s="144"/>
      <c r="D115" s="145" t="s">
        <v>196</v>
      </c>
      <c r="E115" s="145"/>
      <c r="F115" s="146" t="s">
        <v>256</v>
      </c>
      <c r="G115" s="147" t="s">
        <v>18</v>
      </c>
      <c r="H115" s="147"/>
      <c r="I115" s="144">
        <v>560</v>
      </c>
      <c r="J115" s="3">
        <f t="shared" si="54"/>
        <v>560</v>
      </c>
      <c r="K115" s="3"/>
      <c r="L115" s="7">
        <v>66756.37</v>
      </c>
      <c r="M115" s="3"/>
      <c r="N115" s="7">
        <f t="shared" si="55"/>
        <v>66756.37</v>
      </c>
      <c r="O115" s="7">
        <f t="shared" si="56"/>
        <v>66756.37</v>
      </c>
      <c r="P115" s="381" t="inlineStr">
        <is>
          <t>Добавлена позиция «Промрукав Кабель-канал 2-й замок 40х16 PR03.0052» в объёме 56 м; она отсутствовала в прежней смете и отражена в действующей ЛСР 02-01-08_доб, поз. 22.</t>
        </is>
      </c>
      <c r="Q115" s="38" t="s">
        <v>161</v>
      </c>
      <c r="R115" s="38" t="inlineStr">
        <is>
          <t>23/085-И-ИОС5-ТЧ, листы 15–19; 23/085-И-ИОС5.СО, листы 1, 5; ЛСР 02-01-08_доб, поз. 22</t>
        </is>
      </c>
    </row>
    <row r="116" spans="1:18" ht="51">
      <c r="A116" s="36">
        <f t="shared" si="53"/>
        <v>99</v>
      </c>
      <c r="B116" s="144">
        <v>23</v>
      </c>
      <c r="C116" s="144"/>
      <c r="D116" s="145" t="s">
        <v>197</v>
      </c>
      <c r="E116" s="145"/>
      <c r="F116" s="146" t="s">
        <v>257</v>
      </c>
      <c r="G116" s="147" t="s">
        <v>198</v>
      </c>
      <c r="H116" s="147"/>
      <c r="I116" s="144">
        <v>6</v>
      </c>
      <c r="J116" s="3">
        <f t="shared" si="54"/>
        <v>6</v>
      </c>
      <c r="K116" s="3"/>
      <c r="L116" s="7">
        <v>8021.64</v>
      </c>
      <c r="M116" s="3"/>
      <c r="N116" s="7">
        <f t="shared" si="55"/>
        <v>8021.64</v>
      </c>
      <c r="O116" s="7">
        <f t="shared" si="56"/>
        <v>8021.64</v>
      </c>
      <c r="P116" s="381" t="inlineStr">
        <is>
          <t>Добавлена позиция «Комплекты для крепления ОКЛ с использованием винта, заклепки и хомута FR ПР-40 (100 шт) Промрукав» в объёме 6 компл.; она отсутствовала в прежней смете и отражена в действующей ЛСР 02-01-08_доб, поз. 23.</t>
        </is>
      </c>
      <c r="Q116" s="38" t="s">
        <v>161</v>
      </c>
      <c r="R116" s="38" t="inlineStr">
        <is>
          <t>23/085-И-ИОС5-ТЧ, листы 15–19; 23/085-И-ИОС5.СО, листы 1, 5; ЛСР 02-01-08_доб, поз. 23</t>
        </is>
      </c>
    </row>
    <row r="117" spans="1:18" ht="25.5">
      <c r="A117" s="36">
        <f t="shared" si="53"/>
        <v>100</v>
      </c>
      <c r="B117" s="144">
        <v>24</v>
      </c>
      <c r="C117" s="144"/>
      <c r="D117" s="145" t="s">
        <v>199</v>
      </c>
      <c r="E117" s="145"/>
      <c r="F117" s="146" t="s">
        <v>258</v>
      </c>
      <c r="G117" s="147" t="s">
        <v>25</v>
      </c>
      <c r="H117" s="147"/>
      <c r="I117" s="144">
        <v>10</v>
      </c>
      <c r="J117" s="3">
        <f t="shared" si="54"/>
        <v>10</v>
      </c>
      <c r="K117" s="3"/>
      <c r="L117" s="7">
        <v>265.7</v>
      </c>
      <c r="M117" s="3"/>
      <c r="N117" s="7">
        <f t="shared" si="55"/>
        <v>265.7</v>
      </c>
      <c r="O117" s="7">
        <f t="shared" si="56"/>
        <v>265.7</v>
      </c>
      <c r="P117" s="381" t="inlineStr">
        <is>
          <t>Добавлена позиция «Внутренний угол 40х16 мм (4 шт/комп) Промрукав» в объёме 1 шт; она отсутствовала в прежней смете и отражена в действующей ЛСР 02-01-08_доб, поз. 24.</t>
        </is>
      </c>
      <c r="Q117" s="38" t="s">
        <v>161</v>
      </c>
      <c r="R117" s="38" t="inlineStr">
        <is>
          <t>23/085-И-ИОС5-ТЧ, листы 15–19; 23/085-И-ИОС5.СО, листы 1, 5; ЛСР 02-01-08_доб, поз. 24</t>
        </is>
      </c>
    </row>
    <row r="118" spans="1:18" ht="25.5">
      <c r="A118" s="36">
        <f t="shared" si="53"/>
        <v>101</v>
      </c>
      <c r="B118" s="144">
        <v>25</v>
      </c>
      <c r="C118" s="144"/>
      <c r="D118" s="145" t="s">
        <v>200</v>
      </c>
      <c r="E118" s="145"/>
      <c r="F118" s="146" t="s">
        <v>259</v>
      </c>
      <c r="G118" s="147" t="s">
        <v>25</v>
      </c>
      <c r="H118" s="147"/>
      <c r="I118" s="144">
        <v>20</v>
      </c>
      <c r="J118" s="3">
        <f t="shared" si="54"/>
        <v>20</v>
      </c>
      <c r="K118" s="3"/>
      <c r="L118" s="7">
        <v>1036.32</v>
      </c>
      <c r="M118" s="3"/>
      <c r="N118" s="7">
        <f t="shared" si="55"/>
        <v>1036.32</v>
      </c>
      <c r="O118" s="7">
        <f t="shared" si="56"/>
        <v>1036.32</v>
      </c>
      <c r="P118" s="381" t="inlineStr">
        <is>
          <t>Добавлена позиция «Соединитель на стык 40х16 мм (4 шт/комп) Промрукав» в объёме 2 шт; она отсутствовала в прежней смете и отражена в действующей ЛСР 02-01-08_доб, поз. 25.</t>
        </is>
      </c>
      <c r="Q118" s="38" t="s">
        <v>161</v>
      </c>
      <c r="R118" s="38" t="inlineStr">
        <is>
          <t>23/085-И-ИОС5-ТЧ, листы 15–19; 23/085-И-ИОС5.СО, листы 1, 5; ЛСР 02-01-08_доб, поз. 25</t>
        </is>
      </c>
    </row>
    <row r="119" spans="1:18" ht="25.5">
      <c r="A119" s="36">
        <f t="shared" si="53"/>
        <v>102</v>
      </c>
      <c r="B119" s="144">
        <v>26</v>
      </c>
      <c r="C119" s="144"/>
      <c r="D119" s="145" t="s">
        <v>201</v>
      </c>
      <c r="E119" s="145"/>
      <c r="F119" s="146" t="s">
        <v>260</v>
      </c>
      <c r="G119" s="147" t="s">
        <v>25</v>
      </c>
      <c r="H119" s="147"/>
      <c r="I119" s="144">
        <v>10</v>
      </c>
      <c r="J119" s="3">
        <f t="shared" si="54"/>
        <v>10</v>
      </c>
      <c r="K119" s="3"/>
      <c r="L119" s="7">
        <v>518.16</v>
      </c>
      <c r="M119" s="3"/>
      <c r="N119" s="7">
        <f t="shared" si="55"/>
        <v>518.16</v>
      </c>
      <c r="O119" s="7">
        <f t="shared" si="56"/>
        <v>518.16</v>
      </c>
      <c r="P119" s="381" t="inlineStr">
        <is>
          <t>Добавлена позиция «Внешний угол 40х16 мм (4 шт/комп) Промрукав» в объёме 1 шт; она отсутствовала в прежней смете и отражена в действующей ЛСР 02-01-08_доб, поз. 26.</t>
        </is>
      </c>
      <c r="Q119" s="38" t="s">
        <v>161</v>
      </c>
      <c r="R119" s="38" t="inlineStr">
        <is>
          <t>23/085-И-ИОС5-ТЧ, листы 15–19; 23/085-И-ИОС5.СО, листы 1, 5; ЛСР 02-01-08_доб, поз. 26</t>
        </is>
      </c>
    </row>
    <row r="120" spans="1:18">
      <c r="A120" s="36">
        <f t="shared" si="53"/>
        <v>103</v>
      </c>
      <c r="B120" s="144">
        <v>27</v>
      </c>
      <c r="C120" s="144"/>
      <c r="D120" s="145" t="s">
        <v>202</v>
      </c>
      <c r="E120" s="145"/>
      <c r="F120" s="146" t="s">
        <v>170</v>
      </c>
      <c r="G120" s="147" t="s">
        <v>19</v>
      </c>
      <c r="H120" s="147"/>
      <c r="I120" s="148">
        <v>10.955</v>
      </c>
      <c r="J120" s="3">
        <f t="shared" si="54"/>
        <v>10.955</v>
      </c>
      <c r="K120" s="3"/>
      <c r="L120" s="7">
        <v>332804.83</v>
      </c>
      <c r="M120" s="3"/>
      <c r="N120" s="7">
        <f t="shared" si="55"/>
        <v>332804.83</v>
      </c>
      <c r="O120" s="7">
        <f t="shared" si="56"/>
        <v>332804.83</v>
      </c>
      <c r="P120" s="381" t="inlineStr">
        <is>
          <t>Добавлена позиция «Трубы гофрированные поливинилхлоридные наружным диаметром 20 мм открыто по стенам и потолкам с установкой соединительных коробок» в объёме 10,955 100 м; она отсутствовала в прежней смете и отражена в действующей ЛСР 02-01-08_доб, поз. 27. НР/СП без понижения: ТСН-2001.12 п.3.4.6 абз.4, 8-0 п.9; объект не эксплуатируется (ПОС, стр.8).</t>
        </is>
      </c>
      <c r="Q120" s="38" t="s">
        <v>161</v>
      </c>
      <c r="R120" s="38" t="inlineStr">
        <is>
          <t>23/085-И-ИОС5-ТЧ, листы 15–19; 23/085-И-ИОС5.СО, листы 1, 5; ЛСР 02-01-08_доб, поз. 27</t>
        </is>
      </c>
    </row>
    <row r="121" spans="1:18" ht="51">
      <c r="A121" s="36">
        <f t="shared" si="53"/>
        <v>104</v>
      </c>
      <c r="B121" s="144">
        <v>28</v>
      </c>
      <c r="C121" s="144"/>
      <c r="D121" s="145" t="s">
        <v>203</v>
      </c>
      <c r="E121" s="145"/>
      <c r="F121" s="146" t="s">
        <v>261</v>
      </c>
      <c r="G121" s="147" t="s">
        <v>18</v>
      </c>
      <c r="H121" s="147"/>
      <c r="I121" s="152">
        <v>1095.5</v>
      </c>
      <c r="J121" s="3">
        <f t="shared" si="54"/>
        <v>1095.5</v>
      </c>
      <c r="K121" s="3"/>
      <c r="L121" s="7">
        <v>24869.43</v>
      </c>
      <c r="M121" s="3"/>
      <c r="N121" s="7">
        <f t="shared" si="55"/>
        <v>24869.43</v>
      </c>
      <c r="O121" s="7">
        <f t="shared" si="56"/>
        <v>24869.43</v>
      </c>
      <c r="P121" s="381" t="inlineStr">
        <is>
          <t>Добавлена позиция «Труба гофрированная ПВХ легкая 350Н серая д20 мм с/з(100м) Промрукав, PR.012031» в объёме 1095,5 м; она отсутствовала в прежней смете и отражена в действующей ЛСР 02-01-08_доб, поз. 28.</t>
        </is>
      </c>
      <c r="Q121" s="38" t="s">
        <v>161</v>
      </c>
      <c r="R121" s="38" t="inlineStr">
        <is>
          <t>23/085-И-ИОС5-ТЧ, листы 15–19; 23/085-И-ИОС5.СО, листы 1, 5; ЛСР 02-01-08_доб, поз. 28</t>
        </is>
      </c>
    </row>
    <row r="122" spans="1:18" ht="25.5">
      <c r="A122" s="36">
        <f t="shared" si="53"/>
        <v>105</v>
      </c>
      <c r="B122" s="144">
        <v>29</v>
      </c>
      <c r="C122" s="144"/>
      <c r="D122" s="145" t="s">
        <v>204</v>
      </c>
      <c r="E122" s="145"/>
      <c r="F122" s="146" t="s">
        <v>262</v>
      </c>
      <c r="G122" s="147" t="s">
        <v>25</v>
      </c>
      <c r="H122" s="147"/>
      <c r="I122" s="152">
        <v>10095.5</v>
      </c>
      <c r="J122" s="3">
        <f t="shared" si="54"/>
        <v>10095.5</v>
      </c>
      <c r="K122" s="3"/>
      <c r="L122" s="7">
        <v>216849.37</v>
      </c>
      <c r="M122" s="3"/>
      <c r="N122" s="7">
        <f t="shared" si="55"/>
        <v>216849.37</v>
      </c>
      <c r="O122" s="7">
        <f t="shared" si="56"/>
        <v>216849.37</v>
      </c>
      <c r="P122" s="381" t="inlineStr">
        <is>
          <t>Добавлена позиция «Держатель с защелкой и дюбелем, д.20мм 51320» в объёме 10095,5 шт; она отсутствовала в прежней смете и отражена в действующей ЛСР 02-01-08_доб, поз. 29.</t>
        </is>
      </c>
      <c r="Q122" s="38" t="s">
        <v>161</v>
      </c>
      <c r="R122" s="38" t="inlineStr">
        <is>
          <t>23/085-И-ИОС5-ТЧ, листы 15–19; 23/085-И-ИОС5.СО, листы 1, 5; ЛСР 02-01-08_доб, поз. 29</t>
        </is>
      </c>
    </row>
    <row r="123" spans="1:18">
      <c r="A123" s="36">
        <f t="shared" si="53"/>
        <v>106</v>
      </c>
      <c r="B123" s="144">
        <v>30</v>
      </c>
      <c r="C123" s="144"/>
      <c r="D123" s="145" t="s">
        <v>152</v>
      </c>
      <c r="E123" s="145"/>
      <c r="F123" s="146" t="s">
        <v>171</v>
      </c>
      <c r="G123" s="147" t="s">
        <v>19</v>
      </c>
      <c r="H123" s="147"/>
      <c r="I123" s="151">
        <v>5.58</v>
      </c>
      <c r="J123" s="3">
        <f t="shared" si="54"/>
        <v>5.58</v>
      </c>
      <c r="K123" s="3"/>
      <c r="L123" s="7">
        <v>32703.31</v>
      </c>
      <c r="M123" s="3"/>
      <c r="N123" s="7">
        <f t="shared" si="55"/>
        <v>32703.31</v>
      </c>
      <c r="O123" s="7">
        <f t="shared" si="56"/>
        <v>32703.31</v>
      </c>
      <c r="P123" s="381" t="inlineStr">
        <is>
          <t>Добавлена позиция «Прокладка в коробах провода сечением до 6 мм2» в объёме 5,58 100 м; она отсутствовала в прежней смете и отражена в действующей ЛСР 02-01-08_доб, поз. 30. НР/СП без понижения: ТСН-2001.12 п.3.4.6 абз.4, 8-0 п.9; объект не эксплуатируется (ПОС, стр.8).</t>
        </is>
      </c>
      <c r="Q123" s="38" t="s">
        <v>161</v>
      </c>
      <c r="R123" s="38" t="inlineStr">
        <is>
          <t>23/085-И-ИОС5-ТЧ, листы 15–19; 23/085-И-ИОС5.СО, листы 1, 5; ЛСР 02-01-08_доб, поз. 30</t>
        </is>
      </c>
    </row>
    <row r="124" spans="1:18" ht="25.5">
      <c r="A124" s="36">
        <f t="shared" si="53"/>
        <v>107</v>
      </c>
      <c r="B124" s="144">
        <v>31</v>
      </c>
      <c r="C124" s="144"/>
      <c r="D124" s="145" t="s">
        <v>205</v>
      </c>
      <c r="E124" s="145"/>
      <c r="F124" s="146" t="s">
        <v>263</v>
      </c>
      <c r="G124" s="147" t="s">
        <v>18</v>
      </c>
      <c r="H124" s="147"/>
      <c r="I124" s="151">
        <v>289.68</v>
      </c>
      <c r="J124" s="3">
        <f t="shared" si="54"/>
        <v>289.68</v>
      </c>
      <c r="K124" s="3"/>
      <c r="L124" s="7">
        <v>96312.47</v>
      </c>
      <c r="M124" s="3"/>
      <c r="N124" s="7">
        <f t="shared" si="55"/>
        <v>96312.47</v>
      </c>
      <c r="O124" s="7">
        <f t="shared" si="56"/>
        <v>96312.47</v>
      </c>
      <c r="P124" s="381" t="inlineStr">
        <is>
          <t>Добавлена позиция «Кабель (провод) КПРВГнг(А)-FRLSLTx 3х1,5 Паритет» в объёме 289,68 м; она отсутствовала в прежней смете и отражена в действующей ЛСР 02-01-08_доб, поз. 31.</t>
        </is>
      </c>
      <c r="Q124" s="38" t="s">
        <v>161</v>
      </c>
      <c r="R124" s="38" t="inlineStr">
        <is>
          <t>23/085-И-ИОС5-ТЧ, листы 15–19; 23/085-И-ИОС5.СО, листы 1, 5; ЛСР 02-01-08_доб, поз. 31</t>
        </is>
      </c>
    </row>
    <row r="125" spans="1:18" ht="25.5">
      <c r="A125" s="36">
        <f t="shared" si="53"/>
        <v>108</v>
      </c>
      <c r="B125" s="144">
        <v>32</v>
      </c>
      <c r="C125" s="144"/>
      <c r="D125" s="145" t="s">
        <v>206</v>
      </c>
      <c r="E125" s="145"/>
      <c r="F125" s="146" t="s">
        <v>264</v>
      </c>
      <c r="G125" s="147" t="s">
        <v>18</v>
      </c>
      <c r="H125" s="147"/>
      <c r="I125" s="151">
        <v>268.32</v>
      </c>
      <c r="J125" s="3">
        <f t="shared" si="54"/>
        <v>268.32</v>
      </c>
      <c r="K125" s="3"/>
      <c r="L125" s="7">
        <v>7375</v>
      </c>
      <c r="M125" s="3"/>
      <c r="N125" s="7">
        <f t="shared" si="55"/>
        <v>7375</v>
      </c>
      <c r="O125" s="7">
        <f t="shared" si="56"/>
        <v>7375</v>
      </c>
      <c r="P125" s="381" t="inlineStr">
        <is>
          <t>Добавлена позиция «КСРВнг(А)-FRLSLTx 1х2х0,50 Паритет 102205» в объёме 268,32 м; она отсутствовала в прежней смете и отражена в действующей ЛСР 02-01-08_доб, поз. 32.</t>
        </is>
      </c>
      <c r="Q125" s="38" t="s">
        <v>161</v>
      </c>
      <c r="R125" s="38" t="inlineStr">
        <is>
          <t>23/085-И-ИОС5-ТЧ, листы 15–19; 23/085-И-ИОС5.СО, листы 1, 5; ЛСР 02-01-08_доб, поз. 32</t>
        </is>
      </c>
    </row>
    <row r="126" spans="1:18">
      <c r="A126" s="36">
        <f t="shared" si="53"/>
        <v>109</v>
      </c>
      <c r="B126" s="144">
        <v>33</v>
      </c>
      <c r="C126" s="144"/>
      <c r="D126" s="145" t="s">
        <v>207</v>
      </c>
      <c r="E126" s="145"/>
      <c r="F126" s="146" t="s">
        <v>172</v>
      </c>
      <c r="G126" s="147" t="s">
        <v>19</v>
      </c>
      <c r="H126" s="147"/>
      <c r="I126" s="151">
        <v>10.96</v>
      </c>
      <c r="J126" s="3">
        <f t="shared" si="54"/>
        <v>10.96</v>
      </c>
      <c r="K126" s="3"/>
      <c r="L126" s="7">
        <v>85594.94</v>
      </c>
      <c r="M126" s="3"/>
      <c r="N126" s="7">
        <f t="shared" si="55"/>
        <v>85594.94</v>
      </c>
      <c r="O126" s="7">
        <f t="shared" si="56"/>
        <v>85594.94</v>
      </c>
      <c r="P126" s="381" t="inlineStr">
        <is>
          <t>Добавлена позиция «Затягивание провода в проложенные трубы и металлические рукава, первого одножильного или многожильного в общей оплетке, суммарное сечение до 2,5 мм2» в объёме 10,96 100 м; она отсутствовала в прежней смете и отражена в действующей ЛСР 02-01-08_доб, поз. 33. НР/СП без понижения: ТСН-2001.12 п.3.4.6 абз.4, 8-0 п.9; объект не эксплуатируется (ПОС, стр.8).</t>
        </is>
      </c>
      <c r="Q126" s="38" t="s">
        <v>161</v>
      </c>
      <c r="R126" s="38" t="inlineStr">
        <is>
          <t>23/085-И-ИОС5-ТЧ, листы 15–19; 23/085-И-ИОС5.СО, листы 1, 5; ЛСР 02-01-08_доб, поз. 33</t>
        </is>
      </c>
    </row>
    <row r="127" spans="1:18" ht="25.5">
      <c r="A127" s="36">
        <f t="shared" si="53"/>
        <v>110</v>
      </c>
      <c r="B127" s="144">
        <v>34</v>
      </c>
      <c r="C127" s="144"/>
      <c r="D127" s="145" t="s">
        <v>206</v>
      </c>
      <c r="E127" s="145"/>
      <c r="F127" s="146" t="s">
        <v>264</v>
      </c>
      <c r="G127" s="147" t="s">
        <v>18</v>
      </c>
      <c r="H127" s="147"/>
      <c r="I127" s="152">
        <v>647.5</v>
      </c>
      <c r="J127" s="3">
        <f t="shared" si="54"/>
        <v>647.5</v>
      </c>
      <c r="K127" s="3"/>
      <c r="L127" s="7">
        <v>17797.189999999999</v>
      </c>
      <c r="M127" s="3"/>
      <c r="N127" s="7">
        <f t="shared" si="55"/>
        <v>17797.19</v>
      </c>
      <c r="O127" s="7">
        <f t="shared" si="56"/>
        <v>17797.19</v>
      </c>
      <c r="P127" s="381" t="inlineStr">
        <is>
          <t>Добавлена позиция «КСРВнг(А)-FRLSLTx 1х2х0,50 Паритет 102205» в объёме 647,5 м; она отсутствовала в прежней смете и отражена в действующей ЛСР 02-01-08_доб, поз. 34.</t>
        </is>
      </c>
      <c r="Q127" s="38" t="s">
        <v>161</v>
      </c>
      <c r="R127" s="38" t="inlineStr">
        <is>
          <t>23/085-И-ИОС5-ТЧ, листы 15–19; 23/085-И-ИОС5.СО, листы 1, 5; ЛСР 02-01-08_доб, поз. 34</t>
        </is>
      </c>
    </row>
    <row r="128" spans="1:18" ht="25.5">
      <c r="A128" s="36">
        <f t="shared" si="53"/>
        <v>111</v>
      </c>
      <c r="B128" s="144">
        <v>35</v>
      </c>
      <c r="C128" s="144"/>
      <c r="D128" s="145" t="s">
        <v>208</v>
      </c>
      <c r="E128" s="145"/>
      <c r="F128" s="146" t="s">
        <v>265</v>
      </c>
      <c r="G128" s="147" t="s">
        <v>18</v>
      </c>
      <c r="H128" s="147"/>
      <c r="I128" s="144">
        <v>448</v>
      </c>
      <c r="J128" s="3">
        <f t="shared" si="54"/>
        <v>448</v>
      </c>
      <c r="K128" s="3"/>
      <c r="L128" s="7">
        <v>34387.230000000003</v>
      </c>
      <c r="M128" s="3"/>
      <c r="N128" s="7">
        <f t="shared" si="55"/>
        <v>34387.23</v>
      </c>
      <c r="O128" s="7">
        <f t="shared" si="56"/>
        <v>34387.23</v>
      </c>
      <c r="P128" s="381" t="inlineStr">
        <is>
          <t>Добавлена позиция «КСРВнг(А)-FRLSLTx 1х2х0,80 Паритет 100900» в объёме 448 м; она отсутствовала в прежней смете и отражена в действующей ЛСР 02-01-08_доб, поз. 35.</t>
        </is>
      </c>
      <c r="Q128" s="38" t="s">
        <v>161</v>
      </c>
      <c r="R128" s="38" t="inlineStr">
        <is>
          <t>23/085-И-ИОС5-ТЧ, листы 15–19; 23/085-И-ИОС5.СО, листы 1, 5; ЛСР 02-01-08_доб, поз. 35</t>
        </is>
      </c>
    </row>
    <row r="129" spans="1:18" ht="25.5">
      <c r="A129" s="36">
        <f t="shared" si="53"/>
        <v>112</v>
      </c>
      <c r="B129" s="144">
        <v>37</v>
      </c>
      <c r="C129" s="144"/>
      <c r="D129" s="145" t="s">
        <v>209</v>
      </c>
      <c r="E129" s="145"/>
      <c r="F129" s="146" t="s">
        <v>266</v>
      </c>
      <c r="G129" s="147" t="s">
        <v>25</v>
      </c>
      <c r="H129" s="147"/>
      <c r="I129" s="144">
        <v>1</v>
      </c>
      <c r="J129" s="3">
        <f t="shared" si="54"/>
        <v>1</v>
      </c>
      <c r="K129" s="3"/>
      <c r="L129" s="7">
        <v>41266.36</v>
      </c>
      <c r="M129" s="3"/>
      <c r="N129" s="7">
        <f t="shared" si="55"/>
        <v>41266.36</v>
      </c>
      <c r="O129" s="7">
        <f t="shared" si="56"/>
        <v>41266.36</v>
      </c>
      <c r="P129" s="381" t="inlineStr">
        <is>
          <t>Добавлена позиция «Прибор речевого оповещения Рупор-300» в объёме 1 шт; она отсутствовала в прежней смете и отражена в действующей ЛСР 02-01-08_доб, поз. 37.</t>
        </is>
      </c>
      <c r="Q129" s="38" t="s">
        <v>161</v>
      </c>
      <c r="R129" s="38" t="inlineStr">
        <is>
          <t>23/085-И-ИОС5-ТЧ, листы 15–19; 23/085-И-ИОС5.СО, листы 1, 5; ЛСР 02-01-08_доб, поз. 37</t>
        </is>
      </c>
    </row>
    <row r="130" spans="1:18" ht="25.5">
      <c r="A130" s="36">
        <f t="shared" si="53"/>
        <v>113</v>
      </c>
      <c r="B130" s="144">
        <v>39</v>
      </c>
      <c r="C130" s="144"/>
      <c r="D130" s="145" t="s">
        <v>210</v>
      </c>
      <c r="E130" s="145"/>
      <c r="F130" s="146" t="s">
        <v>267</v>
      </c>
      <c r="G130" s="147" t="s">
        <v>25</v>
      </c>
      <c r="H130" s="147"/>
      <c r="I130" s="144">
        <v>1</v>
      </c>
      <c r="J130" s="3">
        <f t="shared" si="54"/>
        <v>1</v>
      </c>
      <c r="K130" s="3"/>
      <c r="L130" s="7">
        <v>6321.07</v>
      </c>
      <c r="M130" s="3"/>
      <c r="N130" s="7">
        <f t="shared" si="55"/>
        <v>6321.07</v>
      </c>
      <c r="O130" s="7">
        <f t="shared" si="56"/>
        <v>6321.07</v>
      </c>
      <c r="P130" s="381" t="inlineStr">
        <is>
          <t>Добавлена позиция «Блок диспетчерский Рупор-ДБ исп.02» в объёме 1 шт; она отсутствовала в прежней смете и отражена в действующей ЛСР 02-01-08_доб, поз. 39.</t>
        </is>
      </c>
      <c r="Q130" s="38" t="s">
        <v>161</v>
      </c>
      <c r="R130" s="38" t="inlineStr">
        <is>
          <t>23/085-И-ИОС5-ТЧ, листы 15–19; 23/085-И-ИОС5.СО, листы 1, 5; ЛСР 02-01-08_доб, поз. 39</t>
        </is>
      </c>
    </row>
    <row r="131" spans="1:18" ht="25.5">
      <c r="A131" s="36">
        <f t="shared" si="53"/>
        <v>114</v>
      </c>
      <c r="B131" s="144">
        <v>40</v>
      </c>
      <c r="C131" s="144"/>
      <c r="D131" s="145" t="s">
        <v>211</v>
      </c>
      <c r="E131" s="145"/>
      <c r="F131" s="146" t="s">
        <v>268</v>
      </c>
      <c r="G131" s="147" t="s">
        <v>25</v>
      </c>
      <c r="H131" s="147"/>
      <c r="I131" s="144">
        <v>1</v>
      </c>
      <c r="J131" s="3">
        <f t="shared" si="54"/>
        <v>1</v>
      </c>
      <c r="K131" s="3"/>
      <c r="L131" s="7">
        <v>2917.18</v>
      </c>
      <c r="M131" s="3"/>
      <c r="N131" s="7">
        <f t="shared" si="55"/>
        <v>2917.18</v>
      </c>
      <c r="O131" s="7">
        <f t="shared" si="56"/>
        <v>2917.18</v>
      </c>
      <c r="P131" s="381" t="inlineStr">
        <is>
          <t>Добавлена позиция «Блок коммутации Рупор-ДК исп.02» в объёме 1 шт; она отсутствовала в прежней смете и отражена в действующей ЛСР 02-01-08_доб, поз. 40.</t>
        </is>
      </c>
      <c r="Q131" s="38" t="s">
        <v>161</v>
      </c>
      <c r="R131" s="38" t="inlineStr">
        <is>
          <t>23/085-И-ИОС5-ТЧ, листы 15–19; 23/085-И-ИОС5.СО, листы 1, 5; ЛСР 02-01-08_доб, поз. 40</t>
        </is>
      </c>
    </row>
    <row r="132" spans="1:18">
      <c r="A132" s="36">
        <f t="shared" si="53"/>
        <v>115</v>
      </c>
      <c r="B132" s="144">
        <v>41</v>
      </c>
      <c r="C132" s="144"/>
      <c r="D132" s="145" t="s">
        <v>212</v>
      </c>
      <c r="E132" s="145"/>
      <c r="F132" s="146" t="s">
        <v>174</v>
      </c>
      <c r="G132" s="147" t="s">
        <v>23</v>
      </c>
      <c r="H132" s="147"/>
      <c r="I132" s="144">
        <v>1</v>
      </c>
      <c r="J132" s="3">
        <f t="shared" si="54"/>
        <v>1</v>
      </c>
      <c r="K132" s="3"/>
      <c r="L132" s="7">
        <v>3945.11</v>
      </c>
      <c r="M132" s="3"/>
      <c r="N132" s="7">
        <f t="shared" si="55"/>
        <v>3945.11</v>
      </c>
      <c r="O132" s="7">
        <f t="shared" si="56"/>
        <v>3945.11</v>
      </c>
      <c r="P132" s="381" t="inlineStr">
        <is>
          <t>Добавлена позиция «Монтаж блоков управления и распределительных пунктов (шкафов) высотой до 1700 мм, блока управления шкафного исполнения или распределительного пункт…» в объёме 1 шт.; она отсутствовала в прежней смете и отражена в действующей ЛСР 02-01-08_доб, поз. 41. НР/СП без понижения: ТСН-2001.12 п.3.4.6 абз.4, 8-0 п.9; объект не эксплуатируется (ПОС, стр.8).</t>
        </is>
      </c>
      <c r="Q132" s="38" t="s">
        <v>161</v>
      </c>
      <c r="R132" s="38" t="inlineStr">
        <is>
          <t>23/085-И-ИОС5-ТЧ, листы 15–19; 23/085-И-ИОС5.СО, листы 1, 5; ЛСР 02-01-08_доб, поз. 41</t>
        </is>
      </c>
    </row>
    <row r="133" spans="1:18" ht="38.25">
      <c r="A133" s="36">
        <f t="shared" si="53"/>
        <v>116</v>
      </c>
      <c r="B133" s="144">
        <v>42</v>
      </c>
      <c r="C133" s="144"/>
      <c r="D133" s="145" t="s">
        <v>213</v>
      </c>
      <c r="E133" s="145"/>
      <c r="F133" s="146" t="s">
        <v>269</v>
      </c>
      <c r="G133" s="147" t="s">
        <v>25</v>
      </c>
      <c r="H133" s="147"/>
      <c r="I133" s="144">
        <v>1</v>
      </c>
      <c r="J133" s="3">
        <f t="shared" si="54"/>
        <v>1</v>
      </c>
      <c r="K133" s="3"/>
      <c r="L133" s="7">
        <v>1109904.8899999999</v>
      </c>
      <c r="M133" s="3"/>
      <c r="N133" s="7">
        <f t="shared" si="55"/>
        <v>1109904.89</v>
      </c>
      <c r="O133" s="7">
        <f t="shared" si="56"/>
        <v>1109904.89</v>
      </c>
      <c r="P133" s="381" t="inlineStr">
        <is>
          <t>Добавлена позиция «Устройство сопряжения с РСО г. Москвы, "УС-1" (БАО-РСПИ+БСМС)» в объёме 1 шт; она отсутствовала в прежней смете и отражена в действующей ЛСР 02-01-08_доб, поз. 42.</t>
        </is>
      </c>
      <c r="Q133" s="38" t="s">
        <v>161</v>
      </c>
      <c r="R133" s="38" t="inlineStr">
        <is>
          <t>23/085-И-ИОС5-ТЧ, листы 15–19; 23/085-И-ИОС5.СО, листы 1, 5; ЛСР 02-01-08_доб, поз. 42</t>
        </is>
      </c>
    </row>
    <row r="134" spans="1:18" ht="38.25">
      <c r="A134" s="36">
        <f t="shared" si="53"/>
        <v>117</v>
      </c>
      <c r="B134" s="144">
        <v>44</v>
      </c>
      <c r="C134" s="144"/>
      <c r="D134" s="145" t="s">
        <v>214</v>
      </c>
      <c r="E134" s="145"/>
      <c r="F134" s="146" t="s">
        <v>270</v>
      </c>
      <c r="G134" s="147" t="s">
        <v>25</v>
      </c>
      <c r="H134" s="147"/>
      <c r="I134" s="144">
        <v>28</v>
      </c>
      <c r="J134" s="3">
        <f t="shared" si="54"/>
        <v>28</v>
      </c>
      <c r="K134" s="3"/>
      <c r="L134" s="7">
        <v>62204.28</v>
      </c>
      <c r="M134" s="3"/>
      <c r="N134" s="7">
        <f t="shared" si="55"/>
        <v>62204.28</v>
      </c>
      <c r="O134" s="7">
        <f t="shared" si="56"/>
        <v>62204.28</v>
      </c>
      <c r="P134" s="381" t="inlineStr">
        <is>
          <t>Добавлена позиция «Оповещатель пожарный речевой настенный ОПР-С106.1» в объёме 28 шт; она отсутствовала в прежней смете и отражена в действующей ЛСР 02-01-08_доб, поз. 44.</t>
        </is>
      </c>
      <c r="Q134" s="38" t="s">
        <v>161</v>
      </c>
      <c r="R134" s="38" t="inlineStr">
        <is>
          <t>23/085-И-ИОС5-ТЧ, листы 15–19; 23/085-И-ИОС5.СО, листы 1, 5; ЛСР 02-01-08_доб, поз. 44</t>
        </is>
      </c>
    </row>
    <row r="135" spans="1:18" ht="63.75">
      <c r="A135" s="36">
        <f t="shared" si="53"/>
        <v>118</v>
      </c>
      <c r="B135" s="144">
        <v>45</v>
      </c>
      <c r="C135" s="144"/>
      <c r="D135" s="145" t="s">
        <v>68</v>
      </c>
      <c r="E135" s="145"/>
      <c r="F135" s="146" t="s">
        <v>166</v>
      </c>
      <c r="G135" s="147" t="s">
        <v>23</v>
      </c>
      <c r="H135" s="147"/>
      <c r="I135" s="144">
        <v>17</v>
      </c>
      <c r="J135" s="3">
        <f t="shared" si="54"/>
        <v>17</v>
      </c>
      <c r="K135" s="3"/>
      <c r="L135" s="7" t="n">
        <v>47778.38</v>
      </c>
      <c r="M135" s="3"/>
      <c r="N135" s="7">
        <f t="shared" si="55"/>
        <v>47778.38</v>
      </c>
      <c r="O135" s="7">
        <f t="shared" si="56"/>
        <v>47778.38</v>
      </c>
      <c r="P135" s="381" t="inlineStr">
        <is>
          <t>Добавлена позиция «Извещатели ПС автоматические, дымовой, фотоэлектрический, радиоизотопный, световой в нормальном исполнении» в объёме 17 шт.; она отсутствовала в прежней смете и отражена в действующей ЛСР 02-01-08_доб, поз. 45.</t>
        </is>
      </c>
      <c r="Q135" s="38" t="s">
        <v>161</v>
      </c>
      <c r="R135" s="38" t="inlineStr">
        <is>
          <t>23/085-И-ИОС5-ТЧ, листы 15–19; 23/085-И-ИОС5.СО, листы 1, 5; ЛСР 02-01-08_доб, поз. 45</t>
        </is>
      </c>
    </row>
    <row r="136" spans="1:18" ht="38.25">
      <c r="A136" s="36">
        <f t="shared" si="53"/>
        <v>119</v>
      </c>
      <c r="B136" s="144">
        <v>46</v>
      </c>
      <c r="C136" s="144"/>
      <c r="D136" s="145" t="s">
        <v>215</v>
      </c>
      <c r="E136" s="145"/>
      <c r="F136" s="146" t="s">
        <v>271</v>
      </c>
      <c r="G136" s="147" t="s">
        <v>25</v>
      </c>
      <c r="H136" s="147"/>
      <c r="I136" s="144">
        <v>22</v>
      </c>
      <c r="J136" s="3">
        <f t="shared" si="54"/>
        <v>22</v>
      </c>
      <c r="K136" s="3"/>
      <c r="L136" s="7">
        <v>6546.35</v>
      </c>
      <c r="M136" s="3"/>
      <c r="N136" s="7">
        <f t="shared" si="55"/>
        <v>6546.35</v>
      </c>
      <c r="O136" s="7">
        <f t="shared" si="56"/>
        <v>6546.35</v>
      </c>
      <c r="P136" s="381" t="inlineStr">
        <is>
          <t>Добавлена позиция «Оповещатель охранно-пожарный световой (табло) Молния-12» в объёме 22 шт; она отсутствовала в прежней смете и отражена в действующей ЛСР 02-01-08_доб, поз. 46.</t>
        </is>
      </c>
      <c r="Q136" s="38" t="s">
        <v>161</v>
      </c>
      <c r="R136" s="38" t="inlineStr">
        <is>
          <t>23/085-И-ИОС5-ТЧ, листы 15–19; 23/085-И-ИОС5.СО, листы 1, 5; ЛСР 02-01-08_доб, поз. 46</t>
        </is>
      </c>
    </row>
    <row r="137" spans="1:18" ht="38.25">
      <c r="A137" s="36">
        <f t="shared" si="53"/>
        <v>120</v>
      </c>
      <c r="B137" s="144">
        <v>47</v>
      </c>
      <c r="C137" s="144"/>
      <c r="D137" s="145" t="s">
        <v>216</v>
      </c>
      <c r="E137" s="145"/>
      <c r="F137" s="146" t="s">
        <v>272</v>
      </c>
      <c r="G137" s="147" t="s">
        <v>25</v>
      </c>
      <c r="H137" s="147"/>
      <c r="I137" s="144">
        <v>1</v>
      </c>
      <c r="J137" s="3">
        <f t="shared" si="54"/>
        <v>1</v>
      </c>
      <c r="K137" s="3"/>
      <c r="L137" s="7">
        <v>944.81</v>
      </c>
      <c r="M137" s="3"/>
      <c r="N137" s="7">
        <f t="shared" si="55"/>
        <v>944.81</v>
      </c>
      <c r="O137" s="7">
        <f t="shared" si="56"/>
        <v>944.81</v>
      </c>
      <c r="P137" s="381" t="inlineStr">
        <is>
          <t>Добавлена позиция «Оповещатель охранно-пожарный светозвуковой Маяк-12-К» в объёме 1 шт; она отсутствовала в прежней смете и отражена в действующей ЛСР 02-01-08_доб, поз. 47.</t>
        </is>
      </c>
      <c r="Q137" s="38" t="s">
        <v>161</v>
      </c>
      <c r="R137" s="38" t="inlineStr">
        <is>
          <t>23/085-И-ИОС5-ТЧ, листы 15–19; 23/085-И-ИОС5.СО, листы 1, 5; ЛСР 02-01-08_доб, поз. 47</t>
        </is>
      </c>
    </row>
    <row r="138" spans="1:18">
      <c r="A138" s="36">
        <f t="shared" si="53"/>
        <v>121</v>
      </c>
      <c r="B138" s="144">
        <v>48</v>
      </c>
      <c r="C138" s="144"/>
      <c r="D138" s="145" t="s">
        <v>217</v>
      </c>
      <c r="E138" s="145"/>
      <c r="F138" s="146" t="s">
        <v>175</v>
      </c>
      <c r="G138" s="147" t="s">
        <v>23</v>
      </c>
      <c r="H138" s="147"/>
      <c r="I138" s="144">
        <v>6</v>
      </c>
      <c r="J138" s="3">
        <f t="shared" si="54"/>
        <v>6</v>
      </c>
      <c r="K138" s="3"/>
      <c r="L138" s="7">
        <v>22477.97</v>
      </c>
      <c r="M138" s="3"/>
      <c r="N138" s="7">
        <f t="shared" si="55"/>
        <v>22477.97</v>
      </c>
      <c r="O138" s="7">
        <f t="shared" si="56"/>
        <v>22477.97</v>
      </c>
      <c r="P138" s="381" t="inlineStr">
        <is>
          <t>Добавлена позиция «Монтаж устройства сигнально-блокировочного» в объёме 6 шт.; она отсутствовала в прежней смете и отражена в действующей ЛСР 02-01-08_доб, поз. 48. НР/СП без понижения: ТСН-2001.12 п.3.4.6 абз.4, 8-0 п.9; объект не эксплуатируется (ПОС, стр.8).</t>
        </is>
      </c>
      <c r="Q138" s="38" t="s">
        <v>161</v>
      </c>
      <c r="R138" s="38" t="inlineStr">
        <is>
          <t>23/085-И-ИОС5-ТЧ, листы 15–19; 23/085-И-ИОС5.СО, листы 1, 5; ЛСР 02-01-08_доб, поз. 48</t>
        </is>
      </c>
    </row>
    <row r="139" spans="1:18" ht="25.5">
      <c r="A139" s="36">
        <f t="shared" si="53"/>
        <v>122</v>
      </c>
      <c r="B139" s="144">
        <v>49</v>
      </c>
      <c r="C139" s="144"/>
      <c r="D139" s="145" t="s">
        <v>218</v>
      </c>
      <c r="E139" s="145"/>
      <c r="F139" s="146" t="s">
        <v>273</v>
      </c>
      <c r="G139" s="147" t="s">
        <v>25</v>
      </c>
      <c r="H139" s="147"/>
      <c r="I139" s="144">
        <v>6</v>
      </c>
      <c r="J139" s="3">
        <f t="shared" si="54"/>
        <v>6</v>
      </c>
      <c r="K139" s="3"/>
      <c r="L139" s="7">
        <v>10715.88</v>
      </c>
      <c r="M139" s="3"/>
      <c r="N139" s="7">
        <f t="shared" si="55"/>
        <v>10715.88</v>
      </c>
      <c r="O139" s="7">
        <f t="shared" si="56"/>
        <v>10715.88</v>
      </c>
      <c r="P139" s="381" t="inlineStr">
        <is>
          <t>Добавлена позиция «Адресный модуль контроля линий Рупор-300-МК» в объёме 6 шт; она отсутствовала в прежней смете и отражена в действующей ЛСР 02-01-08_доб, поз. 49.</t>
        </is>
      </c>
      <c r="Q139" s="38" t="s">
        <v>161</v>
      </c>
      <c r="R139" s="38" t="inlineStr">
        <is>
          <t>23/085-И-ИОС5-ТЧ, листы 15–19; 23/085-И-ИОС5.СО, листы 1, 5; ЛСР 02-01-08_доб, поз. 49</t>
        </is>
      </c>
    </row>
    <row r="140" spans="1:18" ht="25.5">
      <c r="A140" s="36">
        <f t="shared" si="53"/>
        <v>123</v>
      </c>
      <c r="B140" s="144">
        <v>50</v>
      </c>
      <c r="C140" s="144"/>
      <c r="D140" s="145" t="s">
        <v>64</v>
      </c>
      <c r="E140" s="145"/>
      <c r="F140" s="146" t="s">
        <v>176</v>
      </c>
      <c r="G140" s="147" t="s">
        <v>23</v>
      </c>
      <c r="H140" s="147"/>
      <c r="I140" s="144">
        <v>4</v>
      </c>
      <c r="J140" s="3">
        <f t="shared" si="54"/>
        <v>4</v>
      </c>
      <c r="K140" s="3"/>
      <c r="L140" s="7">
        <v>5836.85</v>
      </c>
      <c r="M140" s="3"/>
      <c r="N140" s="7">
        <f t="shared" si="55"/>
        <v>5836.85</v>
      </c>
      <c r="O140" s="7">
        <f t="shared" si="56"/>
        <v>5836.85</v>
      </c>
      <c r="P140" s="381" t="inlineStr">
        <is>
          <t>Добавлена позиция «Монтаж детали на пультах и панелях - кнопка» в объёме 4 шт.; она отсутствовала в прежней смете и отражена в действующей ЛСР 02-01-08_доб, поз. 50.</t>
        </is>
      </c>
      <c r="Q140" s="38" t="s">
        <v>161</v>
      </c>
      <c r="R140" s="38" t="inlineStr">
        <is>
          <t>23/085-И-ИОС5-ТЧ, листы 15–19; 23/085-И-ИОС5.СО, листы 1, 5; ЛСР 02-01-08_доб, поз. 50</t>
        </is>
      </c>
    </row>
    <row r="141" spans="1:18" ht="25.5">
      <c r="A141" s="36">
        <f t="shared" si="53"/>
        <v>124</v>
      </c>
      <c r="B141" s="144">
        <v>51</v>
      </c>
      <c r="C141" s="144"/>
      <c r="D141" s="145" t="s">
        <v>219</v>
      </c>
      <c r="E141" s="145"/>
      <c r="F141" s="146" t="s">
        <v>274</v>
      </c>
      <c r="G141" s="147" t="s">
        <v>25</v>
      </c>
      <c r="H141" s="147"/>
      <c r="I141" s="144">
        <v>4</v>
      </c>
      <c r="J141" s="3">
        <f t="shared" si="54"/>
        <v>4</v>
      </c>
      <c r="K141" s="3"/>
      <c r="L141" s="7">
        <v>8590.2900000000009</v>
      </c>
      <c r="M141" s="3"/>
      <c r="N141" s="7">
        <f t="shared" si="55"/>
        <v>8590.29</v>
      </c>
      <c r="O141" s="7">
        <f t="shared" si="56"/>
        <v>8590.29</v>
      </c>
      <c r="P141" s="381" t="inlineStr">
        <is>
          <t>Добавлена позиция «Абонентская вызывная панель Рупор-ДА исп.02» в объёме 4 шт; она отсутствовала в прежней смете и отражена в действующей ЛСР 02-01-08_доб, поз. 51.</t>
        </is>
      </c>
      <c r="Q141" s="38" t="s">
        <v>161</v>
      </c>
      <c r="R141" s="38" t="inlineStr">
        <is>
          <t>23/085-И-ИОС5-ТЧ, листы 15–19; 23/085-И-ИОС5.СО, листы 1, 5; ЛСР 02-01-08_доб, поз. 51</t>
        </is>
      </c>
    </row>
    <row r="142" spans="1:18">
      <c r="A142" s="36">
        <f t="shared" si="53"/>
        <v>125</v>
      </c>
      <c r="B142" s="144">
        <v>52</v>
      </c>
      <c r="C142" s="144"/>
      <c r="D142" s="145" t="s">
        <v>202</v>
      </c>
      <c r="E142" s="145"/>
      <c r="F142" s="146" t="s">
        <v>170</v>
      </c>
      <c r="G142" s="147" t="s">
        <v>19</v>
      </c>
      <c r="H142" s="147"/>
      <c r="I142" s="152">
        <v>3.5</v>
      </c>
      <c r="J142" s="3">
        <f t="shared" si="54"/>
        <v>3.5</v>
      </c>
      <c r="K142" s="3"/>
      <c r="L142" s="7">
        <v>106327.96</v>
      </c>
      <c r="M142" s="3"/>
      <c r="N142" s="7">
        <f t="shared" si="55"/>
        <v>106327.96</v>
      </c>
      <c r="O142" s="7">
        <f t="shared" si="56"/>
        <v>106327.96</v>
      </c>
      <c r="P142" s="381" t="inlineStr">
        <is>
          <t>Добавлена позиция «Трубы гофрированные поливинилхлоридные наружным диаметром 20 мм открыто по стенам и потолкам с установкой соединительных коробок» в объёме 3,5 100 м; она отсутствовала в прежней смете и отражена в действующей ЛСР 02-01-08_доб, поз. 52. НР/СП без понижения: ТСН-2001.12 п.3.4.6 абз.4, 8-0 п.9; объект не эксплуатируется (ПОС, стр.8).</t>
        </is>
      </c>
      <c r="Q142" s="38" t="s">
        <v>161</v>
      </c>
      <c r="R142" s="38" t="inlineStr">
        <is>
          <t>23/085-И-ИОС5-ТЧ, листы 15–19; 23/085-И-ИОС5.СО, листы 1, 5; ЛСР 02-01-08_доб, поз. 52</t>
        </is>
      </c>
    </row>
    <row r="143" spans="1:18" ht="51">
      <c r="A143" s="36">
        <f t="shared" si="53"/>
        <v>126</v>
      </c>
      <c r="B143" s="144">
        <v>53</v>
      </c>
      <c r="C143" s="144"/>
      <c r="D143" s="145" t="s">
        <v>203</v>
      </c>
      <c r="E143" s="145"/>
      <c r="F143" s="146" t="s">
        <v>261</v>
      </c>
      <c r="G143" s="147" t="s">
        <v>18</v>
      </c>
      <c r="H143" s="147"/>
      <c r="I143" s="151">
        <v>347.82</v>
      </c>
      <c r="J143" s="3">
        <f t="shared" si="54"/>
        <v>347.82</v>
      </c>
      <c r="K143" s="3"/>
      <c r="L143" s="7">
        <v>7896.02</v>
      </c>
      <c r="M143" s="3"/>
      <c r="N143" s="7">
        <f t="shared" si="55"/>
        <v>7896.02</v>
      </c>
      <c r="O143" s="7">
        <f t="shared" si="56"/>
        <v>7896.02</v>
      </c>
      <c r="P143" s="381" t="inlineStr">
        <is>
          <t>Добавлена позиция «Труба гофрированная ПВХ легкая 350Н серая д20 мм с/з(100м) Промрукав, PR.012031» в объёме 347,82 м; она отсутствовала в прежней смете и отражена в действующей ЛСР 02-01-08_доб, поз. 53.</t>
        </is>
      </c>
      <c r="Q143" s="38" t="s">
        <v>161</v>
      </c>
      <c r="R143" s="38" t="inlineStr">
        <is>
          <t>23/085-И-ИОС5-ТЧ, листы 15–19; 23/085-И-ИОС5.СО, листы 1, 5; ЛСР 02-01-08_доб, поз. 53</t>
        </is>
      </c>
    </row>
    <row r="144" spans="1:18" ht="25.5">
      <c r="A144" s="36">
        <f t="shared" si="53"/>
        <v>127</v>
      </c>
      <c r="B144" s="144">
        <v>54</v>
      </c>
      <c r="C144" s="144"/>
      <c r="D144" s="145" t="s">
        <v>204</v>
      </c>
      <c r="E144" s="145"/>
      <c r="F144" s="146" t="s">
        <v>262</v>
      </c>
      <c r="G144" s="147" t="s">
        <v>25</v>
      </c>
      <c r="H144" s="147"/>
      <c r="I144" s="144">
        <v>350</v>
      </c>
      <c r="J144" s="3">
        <f t="shared" si="54"/>
        <v>350</v>
      </c>
      <c r="K144" s="3"/>
      <c r="L144" s="7">
        <v>7517.93</v>
      </c>
      <c r="M144" s="3"/>
      <c r="N144" s="7">
        <f t="shared" si="55"/>
        <v>7517.93</v>
      </c>
      <c r="O144" s="7">
        <f t="shared" si="56"/>
        <v>7517.93</v>
      </c>
      <c r="P144" s="381" t="inlineStr">
        <is>
          <t>Добавлена позиция «Держатель с защелкой и дюбелем, д.20мм 51320» в объёме 35 шт; она отсутствовала в прежней смете и отражена в действующей ЛСР 02-01-08_доб, поз. 54.</t>
        </is>
      </c>
      <c r="Q144" s="38" t="s">
        <v>161</v>
      </c>
      <c r="R144" s="38" t="inlineStr">
        <is>
          <t>23/085-И-ИОС5-ТЧ, листы 15–19; 23/085-И-ИОС5.СО, листы 1, 5; ЛСР 02-01-08_доб, поз. 54</t>
        </is>
      </c>
    </row>
    <row r="145" spans="1:18">
      <c r="A145" s="36">
        <f t="shared" si="53"/>
        <v>128</v>
      </c>
      <c r="B145" s="144">
        <v>55</v>
      </c>
      <c r="C145" s="144"/>
      <c r="D145" s="145" t="s">
        <v>207</v>
      </c>
      <c r="E145" s="145"/>
      <c r="F145" s="146" t="s">
        <v>172</v>
      </c>
      <c r="G145" s="147" t="s">
        <v>19</v>
      </c>
      <c r="H145" s="147"/>
      <c r="I145" s="151">
        <v>3.48</v>
      </c>
      <c r="J145" s="3">
        <f t="shared" si="54"/>
        <v>3.48</v>
      </c>
      <c r="K145" s="3"/>
      <c r="L145" s="7">
        <v>27177.57</v>
      </c>
      <c r="M145" s="3"/>
      <c r="N145" s="7">
        <f t="shared" si="55"/>
        <v>27177.57</v>
      </c>
      <c r="O145" s="7">
        <f t="shared" si="56"/>
        <v>27177.57</v>
      </c>
      <c r="P145" s="381" t="inlineStr">
        <is>
          <t>Добавлена позиция «Затягивание провода в проложенные трубы и металлические рукава, первого одножильного или многожильного в общей оплетке, суммарное сечение до 2,5 мм2» в объёме 3,48 100 м; она отсутствовала в прежней смете и отражена в действующей ЛСР 02-01-08_доб, поз. 55. НР/СП без понижения: ТСН-2001.12 п.3.4.6 абз.4, 8-0 п.9; объект не эксплуатируется (ПОС, стр.8).</t>
        </is>
      </c>
      <c r="Q145" s="38" t="s">
        <v>161</v>
      </c>
      <c r="R145" s="38" t="inlineStr">
        <is>
          <t>23/085-И-ИОС5-ТЧ, листы 15–19; 23/085-И-ИОС5.СО, листы 1, 5; ЛСР 02-01-08_доб, поз. 55</t>
        </is>
      </c>
    </row>
    <row r="146" spans="1:18" ht="25.5">
      <c r="A146" s="36">
        <f t="shared" si="53"/>
        <v>129</v>
      </c>
      <c r="B146" s="144">
        <v>56</v>
      </c>
      <c r="C146" s="144"/>
      <c r="D146" s="145" t="s">
        <v>208</v>
      </c>
      <c r="E146" s="145"/>
      <c r="F146" s="146" t="s">
        <v>265</v>
      </c>
      <c r="G146" s="147" t="s">
        <v>18</v>
      </c>
      <c r="H146" s="147"/>
      <c r="I146" s="151">
        <v>347.82</v>
      </c>
      <c r="J146" s="3">
        <f t="shared" si="54"/>
        <v>347.82</v>
      </c>
      <c r="K146" s="3"/>
      <c r="L146" s="7">
        <v>26697.66</v>
      </c>
      <c r="M146" s="3"/>
      <c r="N146" s="7">
        <f t="shared" si="55"/>
        <v>26697.66</v>
      </c>
      <c r="O146" s="7">
        <f t="shared" si="56"/>
        <v>26697.66</v>
      </c>
      <c r="P146" s="381" t="inlineStr">
        <is>
          <t>Добавлена позиция «КСРВнг(А)-FRLSLTx 1х2х0,80 Паритет 100900» в объёме 347,82 м; она отсутствовала в прежней смете и отражена в действующей ЛСР 02-01-08_доб, поз. 56.</t>
        </is>
      </c>
      <c r="Q146" s="38" t="s">
        <v>161</v>
      </c>
      <c r="R146" s="38" t="inlineStr">
        <is>
          <t>23/085-И-ИОС5-ТЧ, листы 15–19; 23/085-И-ИОС5.СО, листы 1, 5; ЛСР 02-01-08_доб, поз. 56</t>
        </is>
      </c>
    </row>
    <row r="147" spans="1:18" ht="38.25">
      <c r="A147" s="36">
        <f t="shared" si="53"/>
        <v>130</v>
      </c>
      <c r="B147" s="144">
        <v>57</v>
      </c>
      <c r="C147" s="144"/>
      <c r="D147" s="145" t="s">
        <v>183</v>
      </c>
      <c r="E147" s="145"/>
      <c r="F147" s="146" t="s">
        <v>244</v>
      </c>
      <c r="G147" s="147" t="s">
        <v>25</v>
      </c>
      <c r="H147" s="147"/>
      <c r="I147" s="144">
        <v>1</v>
      </c>
      <c r="J147" s="3">
        <f t="shared" si="54"/>
        <v>1</v>
      </c>
      <c r="K147" s="3"/>
      <c r="L147" s="7">
        <v>10868.99</v>
      </c>
      <c r="M147" s="3"/>
      <c r="N147" s="7">
        <f t="shared" si="55"/>
        <v>10868.99</v>
      </c>
      <c r="O147" s="7">
        <f t="shared" si="56"/>
        <v>10868.99</v>
      </c>
      <c r="P147" s="381" t="inlineStr">
        <is>
          <t>Добавлена позиция «С2000М исп.02 Болид Пульт контроля и управления охранно-пожарный» в объёме 1 шт; она отсутствовала в прежней смете и отражена в действующей ЛСР 02-01-08_доб, поз. 57.</t>
        </is>
      </c>
      <c r="Q147" s="38" t="s">
        <v>161</v>
      </c>
      <c r="R147" s="38" t="inlineStr">
        <is>
          <t>23/085-И-ИОС5-ТЧ, листы 12–13; 23/085-И-ИОС5.СО, листы 1, 5; ЛСР 02-01-08_доб, поз. 57</t>
        </is>
      </c>
    </row>
    <row r="148" spans="1:18" ht="38.25">
      <c r="A148" s="36">
        <f t="shared" si="53"/>
        <v>131</v>
      </c>
      <c r="B148" s="144">
        <v>58</v>
      </c>
      <c r="C148" s="144"/>
      <c r="D148" s="145" t="s">
        <v>185</v>
      </c>
      <c r="E148" s="145"/>
      <c r="F148" s="146" t="s">
        <v>246</v>
      </c>
      <c r="G148" s="147" t="s">
        <v>25</v>
      </c>
      <c r="H148" s="147"/>
      <c r="I148" s="144">
        <v>1</v>
      </c>
      <c r="J148" s="3">
        <f t="shared" si="54"/>
        <v>1</v>
      </c>
      <c r="K148" s="3"/>
      <c r="L148" s="7">
        <v>4783.38</v>
      </c>
      <c r="M148" s="3"/>
      <c r="N148" s="7">
        <f t="shared" si="55"/>
        <v>4783.38</v>
      </c>
      <c r="O148" s="7">
        <f t="shared" si="56"/>
        <v>4783.38</v>
      </c>
      <c r="P148" s="381" t="inlineStr">
        <is>
          <t>Добавлена позиция «С2000-КДЛ-2И Болид Контроллер двухпроводной линии связи» в объёме 1 шт; она отсутствовала в прежней смете и отражена в действующей ЛСР 02-01-08_доб, поз. 58.</t>
        </is>
      </c>
      <c r="Q148" s="38" t="s">
        <v>161</v>
      </c>
      <c r="R148" s="38" t="inlineStr">
        <is>
          <t>23/085-И-ИОС5-ТЧ, листы 12–13; 23/085-И-ИОС5.СО, листы 1, 5; ЛСР 02-01-08_доб, поз. 58</t>
        </is>
      </c>
    </row>
    <row r="149" spans="1:18" ht="51">
      <c r="A149" s="36">
        <f t="shared" si="53"/>
        <v>132</v>
      </c>
      <c r="B149" s="144">
        <v>59</v>
      </c>
      <c r="C149" s="144"/>
      <c r="D149" s="145" t="s">
        <v>189</v>
      </c>
      <c r="E149" s="145"/>
      <c r="F149" s="146" t="s">
        <v>250</v>
      </c>
      <c r="G149" s="147" t="s">
        <v>25</v>
      </c>
      <c r="H149" s="147"/>
      <c r="I149" s="144">
        <v>1</v>
      </c>
      <c r="J149" s="3">
        <f t="shared" si="54"/>
        <v>1</v>
      </c>
      <c r="K149" s="3"/>
      <c r="L149" s="7">
        <v>11812.16</v>
      </c>
      <c r="M149" s="3"/>
      <c r="N149" s="7">
        <f t="shared" si="55"/>
        <v>11812.16</v>
      </c>
      <c r="O149" s="7">
        <f t="shared" si="56"/>
        <v>11812.16</v>
      </c>
      <c r="P149" s="381" t="inlineStr">
        <is>
          <t>Добавлена позиция «РИП-12 исп.56 (РИП-12-6/80М3-Р-RS) Болид Резервированный источник питания с RS-485» в объёме 1 шт; она отсутствовала в прежней смете и отражена в действующей ЛСР 02-01-08_доб, поз. 59.</t>
        </is>
      </c>
      <c r="Q149" s="38" t="s">
        <v>161</v>
      </c>
      <c r="R149" s="38" t="inlineStr">
        <is>
          <t>23/085-И-ИОС5-ТЧ, листы 12–13; 23/085-И-ИОС5.СО, листы 1, 5; ЛСР 02-01-08_доб, поз. 59</t>
        </is>
      </c>
    </row>
    <row r="150" spans="1:18" ht="25.5">
      <c r="A150" s="36">
        <f t="shared" si="53"/>
        <v>133</v>
      </c>
      <c r="B150" s="144">
        <v>60</v>
      </c>
      <c r="C150" s="144"/>
      <c r="D150" s="145" t="s">
        <v>220</v>
      </c>
      <c r="E150" s="145"/>
      <c r="F150" s="146" t="s">
        <v>275</v>
      </c>
      <c r="G150" s="147" t="s">
        <v>25</v>
      </c>
      <c r="H150" s="147"/>
      <c r="I150" s="144">
        <v>1</v>
      </c>
      <c r="J150" s="3">
        <f t="shared" si="54"/>
        <v>1</v>
      </c>
      <c r="K150" s="3"/>
      <c r="L150" s="7">
        <v>14940.47</v>
      </c>
      <c r="M150" s="3"/>
      <c r="N150" s="7">
        <f t="shared" si="55"/>
        <v>14940.47</v>
      </c>
      <c r="O150" s="7">
        <f t="shared" si="56"/>
        <v>14940.47</v>
      </c>
      <c r="P150" s="381" t="inlineStr">
        <is>
          <t>Добавлена позиция «АКБ 12 В 26 А/ч АБ 1226М» в объёме 1 шт; она отсутствовала в прежней смете и отражена в действующей ЛСР 02-01-08_доб, поз. 60.</t>
        </is>
      </c>
      <c r="Q150" s="38" t="s">
        <v>161</v>
      </c>
      <c r="R150" s="38" t="inlineStr">
        <is>
          <t>23/085-И-ИОС5-ТЧ, листы 12–13; 23/085-И-ИОС5.СО, листы 1, 5; ЛСР 02-01-08_доб, поз. 60</t>
        </is>
      </c>
    </row>
    <row r="151" spans="1:18" ht="63.75">
      <c r="A151" s="36">
        <f t="shared" si="53"/>
        <v>134</v>
      </c>
      <c r="B151" s="144">
        <v>61</v>
      </c>
      <c r="C151" s="144"/>
      <c r="D151" s="145" t="s">
        <v>221</v>
      </c>
      <c r="E151" s="145"/>
      <c r="F151" s="146" t="s">
        <v>177</v>
      </c>
      <c r="G151" s="147" t="s">
        <v>23</v>
      </c>
      <c r="H151" s="147"/>
      <c r="I151" s="144">
        <v>87</v>
      </c>
      <c r="J151" s="3">
        <f t="shared" si="54"/>
        <v>87</v>
      </c>
      <c r="K151" s="3"/>
      <c r="L151" s="7" t="n">
        <v>121653.55</v>
      </c>
      <c r="M151" s="3"/>
      <c r="N151" s="7">
        <f t="shared" si="55"/>
        <v>121653.55</v>
      </c>
      <c r="O151" s="7">
        <f t="shared" si="56"/>
        <v>121653.55</v>
      </c>
      <c r="P151" s="381" t="inlineStr">
        <is>
          <t>Добавлена позиция «Извещатели ПС автоматические, тепловой электроконтактный, магнито-контактный в нормальном исполнении» в объёме 87 шт.; она отсутствовала в прежней смете и отражена в действующей ЛСР 02-01-08_доб, поз. 61.</t>
        </is>
      </c>
      <c r="Q151" s="38" t="s">
        <v>161</v>
      </c>
      <c r="R151" s="38" t="inlineStr">
        <is>
          <t>23/085-И-ИОС5-ТЧ, листы 12–13; 23/085-И-ИОС5.СО, листы 1, 5; ЛСР 02-01-08_доб, поз. 61</t>
        </is>
      </c>
    </row>
    <row r="152" spans="1:18" ht="38.25">
      <c r="A152" s="36">
        <f t="shared" si="53"/>
        <v>135</v>
      </c>
      <c r="B152" s="144">
        <v>62</v>
      </c>
      <c r="C152" s="144"/>
      <c r="D152" s="145" t="s">
        <v>222</v>
      </c>
      <c r="E152" s="145"/>
      <c r="F152" s="146" t="s">
        <v>276</v>
      </c>
      <c r="G152" s="147" t="s">
        <v>25</v>
      </c>
      <c r="H152" s="147"/>
      <c r="I152" s="144">
        <v>91</v>
      </c>
      <c r="J152" s="3">
        <f t="shared" si="54"/>
        <v>91</v>
      </c>
      <c r="K152" s="3"/>
      <c r="L152" s="7">
        <v>48746.12</v>
      </c>
      <c r="M152" s="3"/>
      <c r="N152" s="7">
        <f t="shared" si="55"/>
        <v>48746.12</v>
      </c>
      <c r="O152" s="7">
        <f t="shared" si="56"/>
        <v>48746.12</v>
      </c>
      <c r="P152" s="381" t="inlineStr">
        <is>
          <t>Добавлена позиция «Извещатель охранный магнитно-контактный адресный С2000-СМК исп.05» в объёме 91 шт; она отсутствовала в прежней смете и отражена в действующей ЛСР 02-01-08_доб, поз. 62.</t>
        </is>
      </c>
      <c r="Q152" s="38" t="s">
        <v>161</v>
      </c>
      <c r="R152" s="38" t="inlineStr">
        <is>
          <t>23/085-И-ИОС5-ТЧ, листы 12–13; 23/085-И-ИОС5.СО, листы 1, 5; ЛСР 02-01-08_доб, поз. 62</t>
        </is>
      </c>
    </row>
    <row r="153" spans="1:18" ht="76.5">
      <c r="A153" s="36">
        <f t="shared" si="53"/>
        <v>136</v>
      </c>
      <c r="B153" s="144">
        <v>63</v>
      </c>
      <c r="C153" s="144"/>
      <c r="D153" s="145" t="s">
        <v>223</v>
      </c>
      <c r="E153" s="145"/>
      <c r="F153" s="146" t="s">
        <v>178</v>
      </c>
      <c r="G153" s="147" t="s">
        <v>23</v>
      </c>
      <c r="H153" s="147"/>
      <c r="I153" s="144">
        <v>10</v>
      </c>
      <c r="J153" s="3">
        <f t="shared" si="54"/>
        <v>10</v>
      </c>
      <c r="K153" s="3"/>
      <c r="L153" s="7" t="n">
        <v>95005.32</v>
      </c>
      <c r="M153" s="3"/>
      <c r="N153" s="7">
        <f t="shared" si="55"/>
        <v>95005.32</v>
      </c>
      <c r="O153" s="7">
        <f t="shared" si="56"/>
        <v>95005.32</v>
      </c>
      <c r="P153" s="381" t="inlineStr">
        <is>
          <t>Добавлена позиция «Приборы и устройства сигнализирующие объектовые, устройства оптико-(фото) электрические, прибор оптико-электрический в одноблочном исполнении» в объёме 1 шт.; она отсутствовала в прежней смете и отражена в действующей ЛСР 02-01-08_доб, поз. 63.</t>
        </is>
      </c>
      <c r="Q153" s="38" t="s">
        <v>161</v>
      </c>
      <c r="R153" s="38" t="inlineStr">
        <is>
          <t>23/085-И-ИОС5-ТЧ, листы 12–13; 23/085-И-ИОС5.СО, листы 1, 5; ЛСР 02-01-08_доб, поз. 63</t>
        </is>
      </c>
    </row>
    <row r="154" spans="1:18" ht="25.5">
      <c r="A154" s="36">
        <f t="shared" si="53"/>
        <v>137</v>
      </c>
      <c r="B154" s="144">
        <v>64</v>
      </c>
      <c r="C154" s="144"/>
      <c r="D154" s="145" t="s">
        <v>224</v>
      </c>
      <c r="E154" s="145"/>
      <c r="F154" s="146" t="s">
        <v>179</v>
      </c>
      <c r="G154" s="147" t="s">
        <v>23</v>
      </c>
      <c r="H154" s="147"/>
      <c r="I154" s="144">
        <v>10</v>
      </c>
      <c r="J154" s="3">
        <f t="shared" si="54"/>
        <v>10</v>
      </c>
      <c r="K154" s="3"/>
      <c r="L154" s="7" t="n">
        <v>6400.75</v>
      </c>
      <c r="M154" s="3"/>
      <c r="N154" s="7">
        <f t="shared" si="55"/>
        <v>6400.75</v>
      </c>
      <c r="O154" s="7">
        <f t="shared" si="56"/>
        <v>6400.75</v>
      </c>
      <c r="P154" s="381" t="inlineStr">
        <is>
          <t>Добавлена позиция «Конструкция для установки извещателя» в объёме 1 шт.; она отсутствовала в прежней смете и отражена в действующей ЛСР 02-01-08_доб, поз. 64.</t>
        </is>
      </c>
      <c r="Q154" s="38" t="s">
        <v>161</v>
      </c>
      <c r="R154" s="38" t="inlineStr">
        <is>
          <t>23/085-И-ИОС5-ТЧ, листы 12–13; 23/085-И-ИОС5.СО, листы 1, 5; ЛСР 02-01-08_доб, поз. 64</t>
        </is>
      </c>
    </row>
    <row r="155" spans="1:18" ht="38.25">
      <c r="A155" s="36">
        <f t="shared" si="53"/>
        <v>138</v>
      </c>
      <c r="B155" s="144">
        <v>65</v>
      </c>
      <c r="C155" s="144"/>
      <c r="D155" s="145" t="s">
        <v>225</v>
      </c>
      <c r="E155" s="145"/>
      <c r="F155" s="146" t="s">
        <v>277</v>
      </c>
      <c r="G155" s="147" t="s">
        <v>25</v>
      </c>
      <c r="H155" s="147"/>
      <c r="I155" s="144">
        <v>10</v>
      </c>
      <c r="J155" s="3">
        <f t="shared" si="54"/>
        <v>10</v>
      </c>
      <c r="K155" s="3"/>
      <c r="L155" s="7">
        <v>14296.79</v>
      </c>
      <c r="M155" s="3"/>
      <c r="N155" s="7">
        <f t="shared" si="55"/>
        <v>14296.79</v>
      </c>
      <c r="O155" s="7">
        <f t="shared" si="56"/>
        <v>14296.79</v>
      </c>
      <c r="P155" s="381" t="inlineStr">
        <is>
          <t>Добавлена позиция «Извещатель ИК адресный с кронштейном С2000-ИК исп.03» в объёме 1 шт; она отсутствовала в прежней смете и отражена в действующей ЛСР 02-01-08_доб, поз. 65.</t>
        </is>
      </c>
      <c r="Q155" s="38" t="s">
        <v>161</v>
      </c>
      <c r="R155" s="38" t="inlineStr">
        <is>
          <t>23/085-И-ИОС5-ТЧ, листы 12–13; 23/085-И-ИОС5.СО, листы 1, 5; ЛСР 02-01-08_доб, поз. 65</t>
        </is>
      </c>
    </row>
    <row r="156" spans="1:18" ht="25.5">
      <c r="A156" s="36">
        <f t="shared" si="53"/>
        <v>139</v>
      </c>
      <c r="B156" s="144">
        <v>66</v>
      </c>
      <c r="C156" s="144"/>
      <c r="D156" s="145" t="s">
        <v>226</v>
      </c>
      <c r="E156" s="145"/>
      <c r="F156" s="146" t="s">
        <v>179</v>
      </c>
      <c r="G156" s="147" t="s">
        <v>25</v>
      </c>
      <c r="H156" s="147"/>
      <c r="I156" s="144">
        <v>10</v>
      </c>
      <c r="J156" s="3">
        <f t="shared" si="54"/>
        <v>10</v>
      </c>
      <c r="K156" s="3"/>
      <c r="L156" s="7">
        <v>10538.34</v>
      </c>
      <c r="M156" s="3"/>
      <c r="N156" s="7">
        <f t="shared" si="55"/>
        <v>10538.34</v>
      </c>
      <c r="O156" s="7">
        <f t="shared" si="56"/>
        <v>10538.34</v>
      </c>
      <c r="P156" s="381" t="inlineStr">
        <is>
          <t>Добавлена позиция «Конструкция для установки извещателя» в объёме 1 шт; она отсутствовала в прежней смете и отражена в действующей ЛСР 02-01-08_доб, поз. 66.</t>
        </is>
      </c>
      <c r="Q156" s="38" t="s">
        <v>161</v>
      </c>
      <c r="R156" s="38" t="inlineStr">
        <is>
          <t>23/085-И-ИОС5-ТЧ, листы 12–13; 23/085-И-ИОС5.СО, листы 1, 5; ЛСР 02-01-08_доб, поз. 66</t>
        </is>
      </c>
    </row>
    <row r="157" spans="1:18" ht="25.5">
      <c r="A157" s="36">
        <f t="shared" si="53"/>
        <v>140</v>
      </c>
      <c r="B157" s="144">
        <v>67</v>
      </c>
      <c r="C157" s="144"/>
      <c r="D157" s="145" t="s">
        <v>64</v>
      </c>
      <c r="E157" s="145"/>
      <c r="F157" s="146" t="s">
        <v>176</v>
      </c>
      <c r="G157" s="147" t="s">
        <v>23</v>
      </c>
      <c r="H157" s="147"/>
      <c r="I157" s="144">
        <v>1</v>
      </c>
      <c r="J157" s="3">
        <f t="shared" si="54"/>
        <v>1</v>
      </c>
      <c r="K157" s="3"/>
      <c r="L157" s="7">
        <v>1459.21</v>
      </c>
      <c r="M157" s="3"/>
      <c r="N157" s="7">
        <f t="shared" si="55"/>
        <v>1459.21</v>
      </c>
      <c r="O157" s="7">
        <f t="shared" si="56"/>
        <v>1459.21</v>
      </c>
      <c r="P157" s="381" t="inlineStr">
        <is>
          <t>Добавлена позиция «Монтаж детали на пультах и панелях - кнопка» в объёме 1 шт.; она отсутствовала в прежней смете и отражена в действующей ЛСР 02-01-08_доб, поз. 67.</t>
        </is>
      </c>
      <c r="Q157" s="38" t="s">
        <v>161</v>
      </c>
      <c r="R157" s="38" t="inlineStr">
        <is>
          <t>23/085-И-ИОС5-ТЧ, листы 12–13; 23/085-И-ИОС5.СО, листы 1, 5; ЛСР 02-01-08_доб, поз. 67</t>
        </is>
      </c>
    </row>
    <row r="158" spans="1:18" ht="25.5">
      <c r="A158" s="36">
        <f t="shared" si="53"/>
        <v>141</v>
      </c>
      <c r="B158" s="144">
        <v>68</v>
      </c>
      <c r="C158" s="144"/>
      <c r="D158" s="145" t="s">
        <v>227</v>
      </c>
      <c r="E158" s="145"/>
      <c r="F158" s="146" t="s">
        <v>278</v>
      </c>
      <c r="G158" s="147" t="s">
        <v>25</v>
      </c>
      <c r="H158" s="147"/>
      <c r="I158" s="144">
        <v>2</v>
      </c>
      <c r="J158" s="3">
        <f t="shared" si="54"/>
        <v>2</v>
      </c>
      <c r="K158" s="3"/>
      <c r="L158" s="7">
        <v>1795.34</v>
      </c>
      <c r="M158" s="3"/>
      <c r="N158" s="7">
        <f t="shared" si="55"/>
        <v>1795.34</v>
      </c>
      <c r="O158" s="7">
        <f t="shared" si="56"/>
        <v>1795.34</v>
      </c>
      <c r="P158" s="381" t="inlineStr">
        <is>
          <t>Добавлена позиция «Кнопка тревожная С2000-КТ» в объёме 2 шт; она отсутствовала в прежней смете и отражена в действующей ЛСР 02-01-08_доб, поз. 68.</t>
        </is>
      </c>
      <c r="Q158" s="38" t="s">
        <v>161</v>
      </c>
      <c r="R158" s="38" t="inlineStr">
        <is>
          <t>23/085-И-ИОС5-ТЧ, листы 12–13; 23/085-И-ИОС5.СО, листы 1, 5; ЛСР 02-01-08_доб, поз. 68</t>
        </is>
      </c>
    </row>
    <row r="159" spans="1:18" ht="38.25">
      <c r="A159" s="36">
        <f t="shared" si="53"/>
        <v>142</v>
      </c>
      <c r="B159" s="144">
        <v>69</v>
      </c>
      <c r="C159" s="144"/>
      <c r="D159" s="145" t="s">
        <v>228</v>
      </c>
      <c r="E159" s="145"/>
      <c r="F159" s="146" t="s">
        <v>180</v>
      </c>
      <c r="G159" s="147" t="s">
        <v>23</v>
      </c>
      <c r="H159" s="147"/>
      <c r="I159" s="144">
        <v>1</v>
      </c>
      <c r="J159" s="3">
        <f t="shared" si="54"/>
        <v>1</v>
      </c>
      <c r="K159" s="3"/>
      <c r="L159" s="7" t="n">
        <v>7477.67</v>
      </c>
      <c r="M159" s="3"/>
      <c r="N159" s="7">
        <f t="shared" si="55"/>
        <v>7477.67</v>
      </c>
      <c r="O159" s="7">
        <f t="shared" si="56"/>
        <v>7477.67</v>
      </c>
      <c r="P159" s="381" t="inlineStr">
        <is>
          <t>Добавлена позиция «Аппараты приемные, устройства промежуточные на 10 лучей» в объёме 1 шт.; она отсутствовала в прежней смете и отражена в действующей ЛСР 02-01-08_доб, поз. 69.</t>
        </is>
      </c>
      <c r="Q159" s="38" t="s">
        <v>161</v>
      </c>
      <c r="R159" s="38" t="inlineStr">
        <is>
          <t>23/085-И-ИОС5-ТЧ, листы 12–13; 23/085-И-ИОС5.СО, листы 1, 5; ЛСР 02-01-08_доб, поз. 69</t>
        </is>
      </c>
    </row>
    <row r="160" spans="1:18" ht="51">
      <c r="A160" s="36">
        <f t="shared" si="53"/>
        <v>143</v>
      </c>
      <c r="B160" s="144">
        <v>70</v>
      </c>
      <c r="C160" s="144"/>
      <c r="D160" s="145" t="s">
        <v>229</v>
      </c>
      <c r="E160" s="145"/>
      <c r="F160" s="146" t="s">
        <v>279</v>
      </c>
      <c r="G160" s="147" t="s">
        <v>25</v>
      </c>
      <c r="H160" s="147"/>
      <c r="I160" s="144">
        <v>1</v>
      </c>
      <c r="J160" s="3">
        <f t="shared" si="54"/>
        <v>1</v>
      </c>
      <c r="K160" s="3"/>
      <c r="L160" s="7">
        <v>8199.89</v>
      </c>
      <c r="M160" s="3"/>
      <c r="N160" s="7">
        <f t="shared" si="55"/>
        <v>8199.89</v>
      </c>
      <c r="O160" s="7">
        <f t="shared" si="56"/>
        <v>8199.89</v>
      </c>
      <c r="P160" s="381" t="inlineStr">
        <is>
          <t>Добавлена позиция «Устройство оконечное системы передачи извещений по каналам сотовой связи GSM УО-4С исп.02» в объёме 1 шт; она отсутствовала в прежней смете и отражена в действующей ЛСР 02-01-08_доб, поз. 70.</t>
        </is>
      </c>
      <c r="Q160" s="38" t="s">
        <v>161</v>
      </c>
      <c r="R160" s="38" t="inlineStr">
        <is>
          <t>23/085-И-ИОС5-ТЧ, листы 12–13; 23/085-И-ИОС5.СО, листы 1, 5; ЛСР 02-01-08_доб, поз. 70</t>
        </is>
      </c>
    </row>
    <row r="161" spans="1:18">
      <c r="A161" s="36">
        <f t="shared" si="53"/>
        <v>144</v>
      </c>
      <c r="B161" s="144">
        <v>71</v>
      </c>
      <c r="C161" s="144"/>
      <c r="D161" s="145" t="s">
        <v>192</v>
      </c>
      <c r="E161" s="145"/>
      <c r="F161" s="146" t="s">
        <v>167</v>
      </c>
      <c r="G161" s="147" t="s">
        <v>23</v>
      </c>
      <c r="H161" s="147"/>
      <c r="I161" s="144">
        <v>4</v>
      </c>
      <c r="J161" s="3">
        <f t="shared" si="54"/>
        <v>4</v>
      </c>
      <c r="K161" s="3"/>
      <c r="L161" s="7">
        <v>7377.76</v>
      </c>
      <c r="M161" s="3"/>
      <c r="N161" s="7">
        <f t="shared" si="55"/>
        <v>7377.76</v>
      </c>
      <c r="O161" s="7">
        <f t="shared" si="56"/>
        <v>7377.76</v>
      </c>
      <c r="P161" s="381" t="inlineStr">
        <is>
          <t>Добавлена позиция «Монтаж аппарата управления и сигнализации с количеством подключаемых концов до 2» в объёме 4 шт.; она отсутствовала в прежней смете и отражена в действующей ЛСР 02-01-08_доб, поз. 71. НР/СП без понижения: ТСН-2001.12 п.3.4.6 абз.4, 8-0 п.9; объект не эксплуатируется (ПОС, стр.8).</t>
        </is>
      </c>
      <c r="Q161" s="38" t="s">
        <v>161</v>
      </c>
      <c r="R161" s="38" t="inlineStr">
        <is>
          <t>23/085-И-ИОС5-ТЧ, листы 12–13; 23/085-И-ИОС5.СО, листы 1, 5; ЛСР 02-01-08_доб, поз. 71</t>
        </is>
      </c>
    </row>
    <row r="162" spans="1:18" ht="25.5">
      <c r="A162" s="36">
        <f t="shared" si="53"/>
        <v>145</v>
      </c>
      <c r="B162" s="144">
        <v>72</v>
      </c>
      <c r="C162" s="144"/>
      <c r="D162" s="145" t="s">
        <v>194</v>
      </c>
      <c r="E162" s="145"/>
      <c r="F162" s="146" t="s">
        <v>254</v>
      </c>
      <c r="G162" s="147" t="s">
        <v>25</v>
      </c>
      <c r="H162" s="147"/>
      <c r="I162" s="144">
        <v>4</v>
      </c>
      <c r="J162" s="3">
        <f t="shared" si="54"/>
        <v>4</v>
      </c>
      <c r="K162" s="3"/>
      <c r="L162" s="7">
        <v>2397.19</v>
      </c>
      <c r="M162" s="3"/>
      <c r="N162" s="7">
        <f t="shared" si="55"/>
        <v>2397.19</v>
      </c>
      <c r="O162" s="7">
        <f t="shared" si="56"/>
        <v>2397.19</v>
      </c>
      <c r="P162" s="381" t="inlineStr">
        <is>
          <t>Добавлена позиция «Блок-разветвительно изолирующий Болид БРИЗ» в объёме 4 шт; она отсутствовала в прежней смете и отражена в действующей ЛСР 02-01-08_доб, поз. 72.</t>
        </is>
      </c>
      <c r="Q162" s="38" t="s">
        <v>161</v>
      </c>
      <c r="R162" s="38" t="inlineStr">
        <is>
          <t>23/085-И-ИОС5-ТЧ, листы 12–13; 23/085-И-ИОС5.СО, листы 1, 5; ЛСР 02-01-08_доб, поз. 72</t>
        </is>
      </c>
    </row>
    <row r="163" spans="1:18" ht="63.75">
      <c r="A163" s="36">
        <f t="shared" ref="A163:A173" si="57">A162+1</f>
        <v>146</v>
      </c>
      <c r="B163" s="144">
        <v>73</v>
      </c>
      <c r="C163" s="144"/>
      <c r="D163" s="145" t="s">
        <v>221</v>
      </c>
      <c r="E163" s="145"/>
      <c r="F163" s="146" t="s">
        <v>177</v>
      </c>
      <c r="G163" s="147" t="s">
        <v>23</v>
      </c>
      <c r="H163" s="147"/>
      <c r="I163" s="144">
        <v>2</v>
      </c>
      <c r="J163" s="3">
        <f t="shared" si="54"/>
        <v>2</v>
      </c>
      <c r="K163" s="3"/>
      <c r="L163" s="7" t="n">
        <v>2796.63</v>
      </c>
      <c r="M163" s="3"/>
      <c r="N163" s="7">
        <f t="shared" si="55"/>
        <v>2796.63</v>
      </c>
      <c r="O163" s="7">
        <f t="shared" si="56"/>
        <v>2796.63</v>
      </c>
      <c r="P163" s="381" t="inlineStr">
        <is>
          <t>Добавлена позиция «Извещатели ПС автоматические, тепловой электроконтактный, магнито-контактный в нормальном исполнении» в объёме 2 шт.; она отсутствовала в прежней смете и отражена в действующей ЛСР 02-01-08_доб, поз. 73.</t>
        </is>
      </c>
      <c r="Q163" s="38" t="s">
        <v>161</v>
      </c>
      <c r="R163" s="38" t="inlineStr">
        <is>
          <t>23/085-И-ИОС5-ТЧ, листы 12–13; 23/085-И-ИОС5.СО, листы 1, 5; ЛСР 02-01-08_доб, поз. 73</t>
        </is>
      </c>
    </row>
    <row r="164" spans="1:18" ht="38.25">
      <c r="A164" s="36">
        <f t="shared" si="57"/>
        <v>147</v>
      </c>
      <c r="B164" s="144">
        <v>74</v>
      </c>
      <c r="C164" s="144"/>
      <c r="D164" s="145" t="s">
        <v>216</v>
      </c>
      <c r="E164" s="145"/>
      <c r="F164" s="146" t="s">
        <v>272</v>
      </c>
      <c r="G164" s="147" t="s">
        <v>25</v>
      </c>
      <c r="H164" s="147"/>
      <c r="I164" s="144">
        <v>2</v>
      </c>
      <c r="J164" s="3">
        <f t="shared" si="54"/>
        <v>2</v>
      </c>
      <c r="K164" s="3"/>
      <c r="L164" s="7">
        <v>1889.61</v>
      </c>
      <c r="M164" s="3"/>
      <c r="N164" s="7">
        <f t="shared" si="55"/>
        <v>1889.61</v>
      </c>
      <c r="O164" s="7">
        <f t="shared" si="56"/>
        <v>1889.61</v>
      </c>
      <c r="P164" s="381" t="inlineStr">
        <is>
          <t>Добавлена позиция «Оповещатель охранно-пожарный светозвуковой Маяк-12-К» в объёме 2 шт; она отсутствовала в прежней смете и отражена в действующей ЛСР 02-01-08_доб, поз. 74.</t>
        </is>
      </c>
      <c r="Q164" s="38" t="s">
        <v>161</v>
      </c>
      <c r="R164" s="38" t="inlineStr">
        <is>
          <t>23/085-И-ИОС5-ТЧ, листы 12–13; 23/085-И-ИОС5.СО, листы 1, 5; ЛСР 02-01-08_доб, поз. 74</t>
        </is>
      </c>
    </row>
    <row r="165" spans="1:18">
      <c r="A165" s="36">
        <f t="shared" si="57"/>
        <v>148</v>
      </c>
      <c r="B165" s="144">
        <v>75</v>
      </c>
      <c r="C165" s="144"/>
      <c r="D165" s="145" t="s">
        <v>202</v>
      </c>
      <c r="E165" s="145"/>
      <c r="F165" s="146" t="s">
        <v>170</v>
      </c>
      <c r="G165" s="147" t="s">
        <v>19</v>
      </c>
      <c r="H165" s="147"/>
      <c r="I165" s="151">
        <v>5.36</v>
      </c>
      <c r="J165" s="3">
        <f t="shared" si="54"/>
        <v>5.36</v>
      </c>
      <c r="K165" s="3"/>
      <c r="L165" s="7">
        <v>162832.6</v>
      </c>
      <c r="M165" s="3"/>
      <c r="N165" s="7">
        <f t="shared" si="55"/>
        <v>162832.6</v>
      </c>
      <c r="O165" s="7">
        <f t="shared" si="56"/>
        <v>162832.6</v>
      </c>
      <c r="P165" s="381" t="inlineStr">
        <is>
          <t>Добавлена позиция «Трубы гофрированные поливинилхлоридные наружным диаметром 20 мм открыто по стенам и потолкам с установкой соединительных коробок» в объёме 5,36 100 м; она отсутствовала в прежней смете и отражена в действующей ЛСР 02-01-08_доб, поз. 75. НР/СП без понижения: ТСН-2001.12 п.3.4.6 абз.4, 8-0 п.9; объект не эксплуатируется (ПОС, стр.8).</t>
        </is>
      </c>
      <c r="Q165" s="38" t="s">
        <v>161</v>
      </c>
      <c r="R165" s="38" t="inlineStr">
        <is>
          <t>23/085-И-ИОС5-ТЧ, листы 12–13; 23/085-И-ИОС5.СО, листы 1, 5; ЛСР 02-01-08_доб, поз. 75</t>
        </is>
      </c>
    </row>
    <row r="166" spans="1:18" ht="51">
      <c r="A166" s="36">
        <f t="shared" si="57"/>
        <v>149</v>
      </c>
      <c r="B166" s="144">
        <v>76</v>
      </c>
      <c r="C166" s="144"/>
      <c r="D166" s="145" t="s">
        <v>203</v>
      </c>
      <c r="E166" s="145"/>
      <c r="F166" s="146" t="s">
        <v>261</v>
      </c>
      <c r="G166" s="147" t="s">
        <v>18</v>
      </c>
      <c r="H166" s="147"/>
      <c r="I166" s="144">
        <v>536</v>
      </c>
      <c r="J166" s="3">
        <f t="shared" si="54"/>
        <v>536</v>
      </c>
      <c r="K166" s="3"/>
      <c r="L166" s="7">
        <v>12167.95</v>
      </c>
      <c r="M166" s="3"/>
      <c r="N166" s="7">
        <f t="shared" si="55"/>
        <v>12167.95</v>
      </c>
      <c r="O166" s="7">
        <f t="shared" si="56"/>
        <v>12167.95</v>
      </c>
      <c r="P166" s="381" t="inlineStr">
        <is>
          <t>Добавлена позиция «Труба гофрированная ПВХ легкая 350Н серая д20 мм с/з(100м) Промрукав, PR.012031» в объёме 536 м; она отсутствовала в прежней смете и отражена в действующей ЛСР 02-01-08_доб, поз. 76.</t>
        </is>
      </c>
      <c r="Q166" s="38" t="s">
        <v>161</v>
      </c>
      <c r="R166" s="38" t="inlineStr">
        <is>
          <t>23/085-И-ИОС5-ТЧ, листы 12–13; 23/085-И-ИОС5.СО, листы 1, 5; ЛСР 02-01-08_доб, поз. 76</t>
        </is>
      </c>
    </row>
    <row r="167" spans="1:18" ht="25.5">
      <c r="A167" s="36">
        <f t="shared" si="57"/>
        <v>150</v>
      </c>
      <c r="B167" s="144">
        <v>77</v>
      </c>
      <c r="C167" s="144"/>
      <c r="D167" s="145" t="s">
        <v>204</v>
      </c>
      <c r="E167" s="145"/>
      <c r="F167" s="146" t="s">
        <v>262</v>
      </c>
      <c r="G167" s="147" t="s">
        <v>25</v>
      </c>
      <c r="H167" s="147"/>
      <c r="I167" s="144">
        <v>536</v>
      </c>
      <c r="J167" s="3">
        <f t="shared" si="54"/>
        <v>536</v>
      </c>
      <c r="K167" s="3"/>
      <c r="L167" s="7">
        <v>11513.17</v>
      </c>
      <c r="M167" s="3"/>
      <c r="N167" s="7">
        <f t="shared" si="55"/>
        <v>11513.17</v>
      </c>
      <c r="O167" s="7">
        <f t="shared" si="56"/>
        <v>11513.17</v>
      </c>
      <c r="P167" s="381" t="inlineStr">
        <is>
          <t>Добавлена позиция «Держатель с защелкой и дюбелем, д.20мм 51320» в объёме 536 шт; она отсутствовала в прежней смете и отражена в действующей ЛСР 02-01-08_доб, поз. 77.</t>
        </is>
      </c>
      <c r="Q167" s="38" t="s">
        <v>161</v>
      </c>
      <c r="R167" s="38" t="inlineStr">
        <is>
          <t>23/085-И-ИОС5-ТЧ, листы 12–13; 23/085-И-ИОС5.СО, листы 1, 5; ЛСР 02-01-08_доб, поз. 77</t>
        </is>
      </c>
    </row>
    <row r="168" spans="1:18" ht="25.5">
      <c r="A168" s="36">
        <f t="shared" si="57"/>
        <v>151</v>
      </c>
      <c r="B168" s="144">
        <v>79</v>
      </c>
      <c r="C168" s="144"/>
      <c r="D168" s="145" t="s">
        <v>196</v>
      </c>
      <c r="E168" s="145"/>
      <c r="F168" s="146" t="s">
        <v>256</v>
      </c>
      <c r="G168" s="147" t="s">
        <v>18</v>
      </c>
      <c r="H168" s="147"/>
      <c r="I168" s="144">
        <v>15</v>
      </c>
      <c r="J168" s="3">
        <f t="shared" si="54"/>
        <v>15</v>
      </c>
      <c r="K168" s="3"/>
      <c r="L168" s="7">
        <v>1788.12</v>
      </c>
      <c r="M168" s="3"/>
      <c r="N168" s="7">
        <f t="shared" si="55"/>
        <v>1788.12</v>
      </c>
      <c r="O168" s="7">
        <f t="shared" si="56"/>
        <v>1788.12</v>
      </c>
      <c r="P168" s="381" t="inlineStr">
        <is>
          <t>Добавлена позиция «Промрукав Кабель-канал 2-й замок 40х16 PR03.0052» в объёме 15 м; она отсутствовала в прежней смете и отражена в действующей ЛСР 02-01-08_доб, поз. 79.</t>
        </is>
      </c>
      <c r="Q168" s="38" t="s">
        <v>161</v>
      </c>
      <c r="R168" s="38" t="inlineStr">
        <is>
          <t>23/085-И-ИОС5-ТЧ, листы 12–13; 23/085-И-ИОС5.СО, листы 1, 5; ЛСР 02-01-08_доб, поз. 79</t>
        </is>
      </c>
    </row>
    <row r="169" spans="1:18">
      <c r="A169" s="36">
        <f t="shared" si="57"/>
        <v>152</v>
      </c>
      <c r="B169" s="144">
        <v>80</v>
      </c>
      <c r="C169" s="144"/>
      <c r="D169" s="145" t="s">
        <v>207</v>
      </c>
      <c r="E169" s="145"/>
      <c r="F169" s="146" t="s">
        <v>172</v>
      </c>
      <c r="G169" s="147" t="s">
        <v>19</v>
      </c>
      <c r="H169" s="147"/>
      <c r="I169" s="151">
        <v>3.48</v>
      </c>
      <c r="J169" s="3">
        <f t="shared" si="54"/>
        <v>3.48</v>
      </c>
      <c r="K169" s="3"/>
      <c r="L169" s="7">
        <v>27177.57</v>
      </c>
      <c r="M169" s="3"/>
      <c r="N169" s="7">
        <f t="shared" si="55"/>
        <v>27177.57</v>
      </c>
      <c r="O169" s="7">
        <f t="shared" si="56"/>
        <v>27177.57</v>
      </c>
      <c r="P169" s="381" t="inlineStr">
        <is>
          <t>Добавлена позиция «Затягивание провода в проложенные трубы и металлические рукава, первого одножильного или многожильного в общей оплетке, суммарное сечение до 2,5 мм2» в объёме 3,48 100 м; она отсутствовала в прежней смете и отражена в действующей ЛСР 02-01-08_доб, поз. 80. НР/СП без понижения: ТСН-2001.12 п.3.4.6 абз.4, 8-0 п.9; объект не эксплуатируется (ПОС, стр.8).</t>
        </is>
      </c>
      <c r="Q169" s="38" t="s">
        <v>161</v>
      </c>
      <c r="R169" s="38" t="inlineStr">
        <is>
          <t>23/085-И-ИОС5-ТЧ, листы 12–13; 23/085-И-ИОС5.СО, листы 1, 5; ЛСР 02-01-08_доб, поз. 80</t>
        </is>
      </c>
    </row>
    <row r="170" spans="1:18" ht="25.5">
      <c r="A170" s="36">
        <f t="shared" si="57"/>
        <v>153</v>
      </c>
      <c r="B170" s="144">
        <v>81</v>
      </c>
      <c r="C170" s="144"/>
      <c r="D170" s="145" t="s">
        <v>208</v>
      </c>
      <c r="E170" s="145"/>
      <c r="F170" s="146" t="s">
        <v>265</v>
      </c>
      <c r="G170" s="147" t="s">
        <v>18</v>
      </c>
      <c r="H170" s="147"/>
      <c r="I170" s="144">
        <v>536</v>
      </c>
      <c r="J170" s="3">
        <f t="shared" si="54"/>
        <v>536</v>
      </c>
      <c r="K170" s="3"/>
      <c r="L170" s="7">
        <v>41141.86</v>
      </c>
      <c r="M170" s="3"/>
      <c r="N170" s="7">
        <f t="shared" si="55"/>
        <v>41141.86</v>
      </c>
      <c r="O170" s="7">
        <f t="shared" si="56"/>
        <v>41141.86</v>
      </c>
      <c r="P170" s="381" t="inlineStr">
        <is>
          <t>Добавлена позиция «КСРВнг(А)-FRLSLTx 1х2х0,80 Паритет 100900» в объёме 536 м; она отсутствовала в прежней смете и отражена в действующей ЛСР 02-01-08_доб, поз. 81.</t>
        </is>
      </c>
      <c r="Q170" s="38" t="s">
        <v>161</v>
      </c>
      <c r="R170" s="38" t="inlineStr">
        <is>
          <t>23/085-И-ИОС5-ТЧ, листы 12–13; 23/085-И-ИОС5.СО, листы 1, 5; ЛСР 02-01-08_доб, поз. 81</t>
        </is>
      </c>
    </row>
    <row r="171" spans="1:18" ht="25.5">
      <c r="A171" s="36">
        <f t="shared" si="57"/>
        <v>154</v>
      </c>
      <c r="B171" s="144">
        <v>83</v>
      </c>
      <c r="C171" s="144"/>
      <c r="D171" s="145" t="s">
        <v>208</v>
      </c>
      <c r="E171" s="145"/>
      <c r="F171" s="146" t="s">
        <v>265</v>
      </c>
      <c r="G171" s="147" t="s">
        <v>18</v>
      </c>
      <c r="H171" s="147"/>
      <c r="I171" s="144">
        <v>20</v>
      </c>
      <c r="J171" s="3">
        <f t="shared" si="54"/>
        <v>20</v>
      </c>
      <c r="K171" s="3"/>
      <c r="L171" s="7">
        <v>1535.14</v>
      </c>
      <c r="M171" s="3"/>
      <c r="N171" s="7">
        <f t="shared" si="55"/>
        <v>1535.14</v>
      </c>
      <c r="O171" s="7">
        <f t="shared" si="56"/>
        <v>1535.14</v>
      </c>
      <c r="P171" s="381" t="inlineStr">
        <is>
          <t>Добавлена позиция «КСРВнг(А)-FRLSLTx 1х2х0,80 Паритет 100900» в объёме 2 м; она отсутствовала в прежней смете и отражена в действующей ЛСР 02-01-08_доб, поз. 83.</t>
        </is>
      </c>
      <c r="Q171" s="38" t="s">
        <v>161</v>
      </c>
      <c r="R171" s="38" t="inlineStr">
        <is>
          <t>23/085-И-ИОС5-ТЧ, листы 12–13; 23/085-И-ИОС5.СО, листы 1, 5; ЛСР 02-01-08_доб, поз. 83</t>
        </is>
      </c>
    </row>
    <row r="172" spans="1:18" ht="51">
      <c r="A172" s="36">
        <f t="shared" si="57"/>
        <v>155</v>
      </c>
      <c r="B172" s="144">
        <v>84</v>
      </c>
      <c r="C172" s="144"/>
      <c r="D172" s="145" t="s">
        <v>230</v>
      </c>
      <c r="E172" s="145"/>
      <c r="F172" s="146" t="s">
        <v>181</v>
      </c>
      <c r="G172" s="147" t="s">
        <v>23</v>
      </c>
      <c r="H172" s="147"/>
      <c r="I172" s="144">
        <v>22</v>
      </c>
      <c r="J172" s="3">
        <f t="shared" si="54"/>
        <v>22</v>
      </c>
      <c r="K172" s="3"/>
      <c r="L172" s="7">
        <v>29314.080000000002</v>
      </c>
      <c r="M172" s="3"/>
      <c r="N172" s="7">
        <f t="shared" si="55"/>
        <v>29314.08</v>
      </c>
      <c r="O172" s="7">
        <f t="shared" si="56"/>
        <v>29314.08</v>
      </c>
      <c r="P172" s="381" t="inlineStr">
        <is>
          <t>Добавлена позиция «Установка для трубных проводок ящика протяжного или коробки размерами до 200х200 мм» в объёме 22 шт.; она отсутствовала в прежней смете и отражена в действующей ЛСР 02-01-08_доб, поз. 84.</t>
        </is>
      </c>
      <c r="Q172" s="38" t="s">
        <v>161</v>
      </c>
      <c r="R172" s="38" t="inlineStr">
        <is>
          <t>23/085-И-ИОС5-ТЧ, листы 12–13; 23/085-И-ИОС5.СО, листы 1, 5; ЛСР 02-01-08_доб, поз. 84</t>
        </is>
      </c>
    </row>
    <row r="173" spans="1:18" ht="38.25">
      <c r="A173" s="36">
        <f t="shared" si="57"/>
        <v>156</v>
      </c>
      <c r="B173" s="144">
        <v>85</v>
      </c>
      <c r="C173" s="144"/>
      <c r="D173" s="145" t="s">
        <v>231</v>
      </c>
      <c r="E173" s="145"/>
      <c r="F173" s="146" t="s">
        <v>280</v>
      </c>
      <c r="G173" s="147" t="s">
        <v>25</v>
      </c>
      <c r="H173" s="147"/>
      <c r="I173" s="144">
        <v>22</v>
      </c>
      <c r="J173" s="3">
        <f t="shared" ref="J173:J174" si="58">H173+I173</f>
        <v>22</v>
      </c>
      <c r="K173" s="3"/>
      <c r="L173" s="7">
        <v>29797.88</v>
      </c>
      <c r="M173" s="3"/>
      <c r="N173" s="7">
        <f t="shared" ref="N173:N174" si="59">K173+L173+M173</f>
        <v>29797.88</v>
      </c>
      <c r="O173" s="7">
        <f t="shared" ref="O173:O174" si="60">N173-K173</f>
        <v>29797.88</v>
      </c>
      <c r="P173" s="381" t="inlineStr">
        <is>
          <t>Добавлена позиция «Коробка огнестойкая для о/п 40-0210-FR1.5-4 Е15-Е120 80х80х40 Промрукав» в объёме 22 шт; она отсутствовала в прежней смете и отражена в действующей ЛСР 02-01-08_доб, поз. 85.</t>
        </is>
      </c>
      <c r="Q173" s="38" t="s">
        <v>161</v>
      </c>
      <c r="R173" s="38" t="inlineStr">
        <is>
          <t>23/085-И-ИОС5-ТЧ, листы 12–13; 23/085-И-ИОС5.СО, листы 1, 5; ЛСР 02-01-08_доб, поз. 85</t>
        </is>
      </c>
    </row>
    <row r="174" spans="1:18">
      <c r="A174" s="36">
        <f t="shared" si="53"/>
        <v>157</v>
      </c>
      <c r="B174" s="144" t="inlineStr">
        <is>
          <t>доп. №23 АПС</t>
        </is>
      </c>
      <c r="C174" s="144"/>
      <c r="D174" s="145" t="inlineStr">
        <is>
          <t>4.8-58-1</t>
        </is>
      </c>
      <c r="E174" s="145"/>
      <c r="F174" s="146" t="inlineStr">
        <is>
          <t xml:space="preserve">РАЗДЕЛ 1. Система пожарной сигнализации (дополнительная корректировка)
Монтаж аппарата управления и сигнализации с количеством подключаемых концов до 2</t>
        </is>
      </c>
      <c r="G174" s="147" t="inlineStr">
        <is>
          <t>1  ШТ.</t>
        </is>
      </c>
      <c r="H174" s="147"/>
      <c r="I174" s="144">
        <v>14</v>
      </c>
      <c r="J174" s="3">
        <f t="shared" ref="J109:J172" si="54">H174+I174</f>
        <v>14</v>
      </c>
      <c r="K174" s="3"/>
      <c r="L174" s="7">
        <v>25822.18</v>
      </c>
      <c r="M174" s="3"/>
      <c r="N174" s="7">
        <f t="shared" ref="N109:N172" si="55">K174+L174+M174</f>
        <v>25822.18</v>
      </c>
      <c r="O174" s="7">
        <f t="shared" ref="O109:O172" si="56">N174-K174</f>
        <v>25822.18</v>
      </c>
      <c r="P174" s="381" t="inlineStr">
        <is>
          <t>Ответ заказчика 21.09.2026 и спецификация, печ. стр. 66, п. 8: монтаж 14 БРИЗ АПС. Четыре БРИЗ СОТС учитываются отдельно. НР/СП без понижения: ТСН-2001.12 п.3.4.6 абз.4, 8-0 п.9; объект не эксплуатируется (ПОС, стр.8).</t>
        </is>
      </c>
      <c r="Q174" s="38" t="s">
        <v>161</v>
      </c>
      <c r="R174" s="38" t="inlineStr">
        <is>
          <t>Ответ заказчика 21.09.2026, п. 2; СО, печ. стр. 66, поз. 8; ЛСР 02-01-08_доб., поз. 23.</t>
        </is>
      </c>
    </row>
    <row r="175" spans="1:18" s="26" customFormat="1">
      <c r="A175" s="270" t="s">
        <v>21</v>
      </c>
      <c r="B175" s="271"/>
      <c r="C175" s="271"/>
      <c r="D175" s="272"/>
      <c r="E175" s="47"/>
      <c r="F175" s="47"/>
      <c r="G175" s="239"/>
      <c r="H175" s="48"/>
      <c r="I175" s="48"/>
      <c r="J175" s="48"/>
      <c r="K175" s="384">
        <f>SUM(K12:K174)</f>
        <v>957049.23</v>
      </c>
      <c r="L175" s="384">
        <f>SUM(L12:L174)</f>
        <v>4716123.91</v>
      </c>
      <c r="M175" s="385">
        <f>SUM(M12:M174)</f>
        <v>-765562.89</v>
      </c>
      <c r="N175" s="384">
        <f>SUM(N12:N174)</f>
        <v>4907610.25</v>
      </c>
      <c r="O175" s="384">
        <f>SUM(O12:O174)</f>
        <v>3950561.02</v>
      </c>
      <c r="P175" s="47"/>
      <c r="Q175" s="47"/>
      <c r="R175" s="47"/>
    </row>
    <row r="176" spans="1:18">
      <c r="N176" s="41"/>
      <c r="O176" s="41"/>
    </row>
    <row r="177" spans="2:15">
      <c r="B177" s="273" t="s">
        <v>22</v>
      </c>
      <c r="C177" s="273"/>
      <c r="D177" s="273"/>
      <c r="L177" s="41"/>
      <c r="N177" s="41"/>
      <c r="O177" s="41"/>
    </row>
    <row r="179" spans="2:15">
      <c r="K179" s="386">
        <v>957049.23</v>
      </c>
      <c r="L179" s="387">
        <v>4716123.91</v>
      </c>
      <c r="M179" s="388">
        <v>-765562.89</v>
      </c>
      <c r="N179" s="389">
        <f>SUM(K179:M179)</f>
        <v>4907610.25</v>
      </c>
      <c r="O179" s="49"/>
    </row>
    <row r="180" spans="2:15">
      <c r="K180" s="133">
        <f t="shared" ref="K180:L180" si="61">K179-K175</f>
        <v>0</v>
      </c>
      <c r="L180" s="133">
        <f t="shared" si="61">L179-L175</f>
        <v>0</v>
      </c>
      <c r="M180" s="133">
        <f>M179-M175</f>
        <v>0</v>
      </c>
      <c r="N180" s="133">
        <f>N179-N175</f>
        <v>0</v>
      </c>
      <c r="O180" s="35"/>
    </row>
    <row r="181" spans="2:15" ht="15">
      <c r="L181" s="268"/>
      <c r="M181" s="269"/>
      <c r="N181" s="35"/>
      <c r="O181" s="35"/>
    </row>
    <row r="182" spans="2:15">
      <c r="L182" s="35"/>
      <c r="M182" s="35"/>
      <c r="N182" s="35"/>
      <c r="O182" s="35"/>
    </row>
    <row r="183" spans="2:15">
      <c r="L183" s="35"/>
      <c r="M183" s="35"/>
      <c r="N183" s="35"/>
      <c r="O183" s="35"/>
    </row>
    <row r="184" spans="2:15">
      <c r="L184" s="35"/>
      <c r="M184" s="35"/>
      <c r="N184" s="35"/>
      <c r="O184" s="35"/>
    </row>
  </sheetData>
  <mergeCells count="23">
    <mergeCell ref="B46:E46"/>
    <mergeCell ref="B69:E69"/>
    <mergeCell ref="B94:D94"/>
    <mergeCell ref="A1:R1"/>
    <mergeCell ref="A4:H4"/>
    <mergeCell ref="K6:N6"/>
    <mergeCell ref="O6:O7"/>
    <mergeCell ref="P6:P7"/>
    <mergeCell ref="Q6:R6"/>
    <mergeCell ref="A9:H9"/>
    <mergeCell ref="A6:A7"/>
    <mergeCell ref="B6:B7"/>
    <mergeCell ref="C6:D6"/>
    <mergeCell ref="E6:F6"/>
    <mergeCell ref="H6:J6"/>
    <mergeCell ref="G6:G7"/>
    <mergeCell ref="B10:I10"/>
    <mergeCell ref="B11:E11"/>
    <mergeCell ref="B95:F95"/>
    <mergeCell ref="B96:F96"/>
    <mergeCell ref="L181:M181"/>
    <mergeCell ref="A175:D175"/>
    <mergeCell ref="B177:D177"/>
  </mergeCells>
  <phoneticPr fontId="36" type="noConversion"/>
  <pageMargins left="0.70866141732283472" right="0.70866141732283472" top="0.74803149606299213" bottom="0.74803149606299213" header="0.31496062992125984" footer="0.31496062992125984"/>
  <pageSetup paperSize="9" scale="4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</dc:creator>
  <cp:lastModifiedBy>Wolf</cp:lastModifiedBy>
  <cp:lastPrinted>2026-06-08T10:15:00Z</cp:lastPrinted>
  <dcterms:created xsi:type="dcterms:W3CDTF">2024-06-20T13:41:56Z</dcterms:created>
  <dcterms:modified xsi:type="dcterms:W3CDTF">2026-06-14T12:34:41Z</dcterms:modified>
</cp:coreProperties>
</file>