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65" yWindow="105" windowWidth="6960" windowHeight="12015"/>
  </bookViews>
  <sheets>
    <sheet name="Table 3" sheetId="3" r:id="rId1"/>
  </sheets>
  <definedNames>
    <definedName name="_xlnm.Print_Titles" localSheetId="0">'Table 3'!$8:$8</definedName>
    <definedName name="_xlnm.Print_Area" localSheetId="0">'Table 3'!$A$1:$R$145</definedName>
  </definedNames>
  <calcPr calcId="145621" calcMode="auto" fullCalcOnLoad="1" forceFullCalc="1"/>
</workbook>
</file>

<file path=xl/sharedStrings.xml><?xml version="1.0" encoding="utf-8"?>
<sst xmlns="http://schemas.openxmlformats.org/spreadsheetml/2006/main" count="895" uniqueCount="275">
  <si>
    <t>№ п/п</t>
  </si>
  <si>
    <t>Номер п/п в локальной смете</t>
  </si>
  <si>
    <t>после  изменений</t>
  </si>
  <si>
    <t>до изменений</t>
  </si>
  <si>
    <t>снижение (-)</t>
  </si>
  <si>
    <t xml:space="preserve">  Сопоставительная ведомость  изменений  видов,  объемов  работ  и сметной  стоимости </t>
  </si>
  <si>
    <r>
      <rPr>
        <sz val="10"/>
        <color rgb="FF1F1F1F"/>
        <rFont val="Times New Roman"/>
        <family val="1"/>
        <charset val="204"/>
      </rPr>
      <t xml:space="preserve">Шифр расценки </t>
    </r>
    <r>
      <rPr>
        <sz val="10"/>
        <color rgb="FF151515"/>
        <rFont val="Times New Roman"/>
        <family val="1"/>
        <charset val="204"/>
      </rPr>
      <t>и Коды</t>
    </r>
    <r>
      <rPr>
        <sz val="10"/>
        <color rgb="FF212121"/>
        <rFont val="Times New Roman"/>
        <family val="1"/>
        <charset val="204"/>
      </rPr>
      <t xml:space="preserve">
</t>
    </r>
    <r>
      <rPr>
        <sz val="10"/>
        <color rgb="FF1D1D1D"/>
        <rFont val="Times New Roman"/>
        <family val="1"/>
        <charset val="204"/>
      </rPr>
      <t>ресурсов</t>
    </r>
  </si>
  <si>
    <r>
      <rPr>
        <sz val="10"/>
        <color rgb="FF2B2B2B"/>
        <rFont val="Times New Roman"/>
        <family val="1"/>
        <charset val="204"/>
      </rPr>
      <t xml:space="preserve">Наименование </t>
    </r>
    <r>
      <rPr>
        <sz val="10"/>
        <color rgb="FF343434"/>
        <rFont val="Times New Roman"/>
        <family val="1"/>
        <charset val="204"/>
      </rPr>
      <t xml:space="preserve">работ </t>
    </r>
    <r>
      <rPr>
        <sz val="10"/>
        <color rgb="FF595959"/>
        <rFont val="Times New Roman"/>
        <family val="1"/>
        <charset val="204"/>
      </rPr>
      <t xml:space="preserve">и </t>
    </r>
    <r>
      <rPr>
        <sz val="10"/>
        <color rgb="FF343434"/>
        <rFont val="Times New Roman"/>
        <family val="1"/>
        <charset val="204"/>
      </rPr>
      <t>затрат</t>
    </r>
  </si>
  <si>
    <r>
      <rPr>
        <sz val="10"/>
        <color rgb="FF212121"/>
        <rFont val="Times New Roman"/>
        <family val="1"/>
        <charset val="204"/>
      </rPr>
      <t xml:space="preserve">Объем </t>
    </r>
    <r>
      <rPr>
        <sz val="10"/>
        <color rgb="FF313131"/>
        <rFont val="Times New Roman"/>
        <family val="1"/>
        <charset val="204"/>
      </rPr>
      <t xml:space="preserve">работ </t>
    </r>
    <r>
      <rPr>
        <sz val="10"/>
        <color rgb="FF282828"/>
        <rFont val="Times New Roman"/>
        <family val="1"/>
        <charset val="204"/>
      </rPr>
      <t xml:space="preserve">в </t>
    </r>
    <r>
      <rPr>
        <sz val="10"/>
        <color rgb="FF1F1F1F"/>
        <rFont val="Times New Roman"/>
        <family val="1"/>
        <charset val="204"/>
      </rPr>
      <t>сметной д</t>
    </r>
    <r>
      <rPr>
        <sz val="10"/>
        <color rgb="FF262626"/>
        <rFont val="Times New Roman"/>
        <family val="1"/>
        <charset val="204"/>
      </rPr>
      <t xml:space="preserve">окуменгации </t>
    </r>
    <r>
      <rPr>
        <sz val="10"/>
        <color rgb="FF3B3B3B"/>
        <rFont val="Times New Roman"/>
        <family val="1"/>
        <charset val="204"/>
      </rPr>
      <t xml:space="preserve">на </t>
    </r>
    <r>
      <rPr>
        <sz val="10"/>
        <color rgb="FF232323"/>
        <rFont val="Times New Roman"/>
        <family val="1"/>
        <charset val="204"/>
      </rPr>
      <t xml:space="preserve">принятый </t>
    </r>
    <r>
      <rPr>
        <sz val="10"/>
        <color rgb="FF2B2B2B"/>
        <rFont val="Times New Roman"/>
        <family val="1"/>
        <charset val="204"/>
      </rPr>
      <t xml:space="preserve">измеритель </t>
    </r>
    <r>
      <rPr>
        <sz val="10"/>
        <color rgb="FF232323"/>
        <rFont val="Times New Roman"/>
        <family val="1"/>
        <charset val="204"/>
      </rPr>
      <t xml:space="preserve">работ </t>
    </r>
    <r>
      <rPr>
        <sz val="10"/>
        <color rgb="FF565656"/>
        <rFont val="Times New Roman"/>
        <family val="1"/>
        <charset val="204"/>
      </rPr>
      <t xml:space="preserve">и </t>
    </r>
    <r>
      <rPr>
        <sz val="10"/>
        <color rgb="FF131313"/>
        <rFont val="Times New Roman"/>
        <family val="1"/>
        <charset val="204"/>
      </rPr>
      <t>затрат</t>
    </r>
  </si>
  <si>
    <r>
      <rPr>
        <sz val="10"/>
        <rFont val="Times New Roman"/>
        <family val="1"/>
        <charset val="204"/>
      </rPr>
      <t xml:space="preserve">Разница в стоимости </t>
    </r>
    <r>
      <rPr>
        <sz val="10"/>
        <color rgb="FF282828"/>
        <rFont val="Times New Roman"/>
        <family val="1"/>
        <charset val="204"/>
      </rPr>
      <t xml:space="preserve">с </t>
    </r>
    <r>
      <rPr>
        <sz val="10"/>
        <color rgb="FF333333"/>
        <rFont val="Times New Roman"/>
        <family val="1"/>
        <charset val="204"/>
      </rPr>
      <t>учетом из</t>
    </r>
    <r>
      <rPr>
        <sz val="10"/>
        <color rgb="FF1C1C1C"/>
        <rFont val="Times New Roman"/>
        <family val="1"/>
        <charset val="204"/>
      </rPr>
      <t>менений</t>
    </r>
  </si>
  <si>
    <r>
      <rPr>
        <sz val="10"/>
        <color rgb="FF363636"/>
        <rFont val="Times New Roman"/>
        <family val="1"/>
        <charset val="204"/>
      </rPr>
      <t xml:space="preserve">с </t>
    </r>
    <r>
      <rPr>
        <sz val="10"/>
        <color rgb="FF262626"/>
        <rFont val="Times New Roman"/>
        <family val="1"/>
        <charset val="204"/>
      </rPr>
      <t>учетом изменений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</si>
  <si>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 xml:space="preserve">(+)/
</t>
    </r>
    <r>
      <rPr>
        <sz val="10"/>
        <color rgb="FF212121"/>
        <rFont val="Times New Roman"/>
        <family val="1"/>
        <charset val="204"/>
      </rPr>
      <t>снижение (-)</t>
    </r>
  </si>
  <si>
    <r>
      <rPr>
        <sz val="10"/>
        <color rgb="FF282828"/>
        <rFont val="Times New Roman"/>
        <family val="1"/>
        <charset val="204"/>
      </rPr>
      <t>увеличе</t>
    </r>
    <r>
      <rPr>
        <sz val="10"/>
        <color rgb="FF181818"/>
        <rFont val="Times New Roman"/>
        <family val="1"/>
        <charset val="204"/>
      </rPr>
      <t xml:space="preserve">ние </t>
    </r>
    <r>
      <rPr>
        <sz val="10"/>
        <color rgb="FF313131"/>
        <rFont val="Times New Roman"/>
        <family val="1"/>
        <charset val="204"/>
      </rPr>
      <t>(+)</t>
    </r>
  </si>
  <si>
    <r>
      <rPr>
        <sz val="10"/>
        <color rgb="FF2A2A2A"/>
        <rFont val="Times New Roman"/>
        <family val="1"/>
        <charset val="204"/>
      </rPr>
      <t>Обосно</t>
    </r>
    <r>
      <rPr>
        <sz val="10"/>
        <color rgb="FF343434"/>
        <rFont val="Times New Roman"/>
        <family val="1"/>
        <charset val="204"/>
      </rPr>
      <t xml:space="preserve">вание </t>
    </r>
    <r>
      <rPr>
        <sz val="10"/>
        <color rgb="FF1A1A1A"/>
        <rFont val="Times New Roman"/>
        <family val="1"/>
        <charset val="204"/>
      </rPr>
      <t xml:space="preserve">изменений
</t>
    </r>
    <r>
      <rPr>
        <sz val="10"/>
        <color rgb="FF262626"/>
        <rFont val="Times New Roman"/>
        <family val="1"/>
        <charset val="204"/>
      </rPr>
      <t>(причины)</t>
    </r>
  </si>
  <si>
    <r>
      <rPr>
        <sz val="10"/>
        <color rgb="FF0E0E0E"/>
        <rFont val="Times New Roman"/>
        <family val="1"/>
        <charset val="204"/>
      </rPr>
      <t xml:space="preserve">Ссылка </t>
    </r>
    <r>
      <rPr>
        <sz val="10"/>
        <color rgb="FF343434"/>
        <rFont val="Times New Roman"/>
        <family val="1"/>
        <charset val="204"/>
      </rPr>
      <t xml:space="preserve">на </t>
    </r>
    <r>
      <rPr>
        <sz val="10"/>
        <color rgb="FF181818"/>
        <rFont val="Times New Roman"/>
        <family val="1"/>
        <charset val="204"/>
      </rPr>
      <t>техническую д</t>
    </r>
    <r>
      <rPr>
        <sz val="10"/>
        <rFont val="Times New Roman"/>
        <family val="1"/>
        <charset val="204"/>
      </rPr>
      <t xml:space="preserve">окументтзиию  </t>
    </r>
    <r>
      <rPr>
        <sz val="10"/>
        <color rgb="FF0A0A0A"/>
        <rFont val="Times New Roman"/>
        <family val="1"/>
        <charset val="204"/>
      </rPr>
      <t xml:space="preserve">(шифр </t>
    </r>
    <r>
      <rPr>
        <sz val="10"/>
        <color rgb="FF1F1F1F"/>
        <rFont val="Times New Roman"/>
        <family val="1"/>
        <charset val="204"/>
      </rPr>
      <t xml:space="preserve">тома </t>
    </r>
    <r>
      <rPr>
        <sz val="10"/>
        <color rgb="FF212121"/>
        <rFont val="Times New Roman"/>
        <family val="1"/>
        <charset val="204"/>
      </rPr>
      <t>проектной документации|</t>
    </r>
  </si>
  <si>
    <r>
      <rPr>
        <sz val="10"/>
        <color rgb="FF262626"/>
        <rFont val="Times New Roman"/>
        <family val="1"/>
        <charset val="204"/>
      </rPr>
      <t xml:space="preserve">Сметная </t>
    </r>
    <r>
      <rPr>
        <sz val="10"/>
        <color rgb="FF232323"/>
        <rFont val="Times New Roman"/>
        <family val="1"/>
        <charset val="204"/>
      </rPr>
      <t xml:space="preserve">стоимость, </t>
    </r>
    <r>
      <rPr>
        <sz val="10"/>
        <color rgb="FF111111"/>
        <rFont val="Times New Roman"/>
        <family val="1"/>
        <charset val="204"/>
      </rPr>
      <t>руб.</t>
    </r>
  </si>
  <si>
    <t>100 М</t>
  </si>
  <si>
    <t>1 ШТ.</t>
  </si>
  <si>
    <t>Ед. изм.</t>
  </si>
  <si>
    <t>ШТ</t>
  </si>
  <si>
    <t>м</t>
  </si>
  <si>
    <t>100 м</t>
  </si>
  <si>
    <t xml:space="preserve">Корректировка проектной документации на капитальный ремонт ГБУДО г. Москвы «ДШИ «СТАРТ» по адресу: г.Москва, Глазовский переулок пер. 4, стр. 8. </t>
  </si>
  <si>
    <t>шт.</t>
  </si>
  <si>
    <t>ИТОГО</t>
  </si>
  <si>
    <t>Коррект.  ПД</t>
  </si>
  <si>
    <t>Составил:</t>
  </si>
  <si>
    <t>ШТ.</t>
  </si>
  <si>
    <t>1  ШТ.</t>
  </si>
  <si>
    <t>4.11-12-1</t>
  </si>
  <si>
    <t>4.10-89-1</t>
  </si>
  <si>
    <t>6.69-5-2</t>
  </si>
  <si>
    <t>ПРОБИВКА БОРОЗД В КИРПИЧНЫХ СТЕНАХ, ПЛОЩАДЬ СЕЧЕНИЯ ДО 50 СМ2</t>
  </si>
  <si>
    <t>100 М БОРОЗД</t>
  </si>
  <si>
    <t>6.69-10-4</t>
  </si>
  <si>
    <t>ЗАДЕЛКА БОРОЗД В БЕТОННЫХ СТЕНАХ, ШИРИНОЙ ДО 50 ММ, ГЛУБИНОЙ ДО 20 ММ</t>
  </si>
  <si>
    <t>6.69-10-6</t>
  </si>
  <si>
    <t>ЗАДЕЛКА БОРОЗД В БЕТОННЫХ СТЕНАХ, ДОБАВЛЯТЬ НА КАЖДЫЕ СЛЕДУЮЩИЕ 10 ММ ГЛУБИНЫ К ПОЗ. 69-10-4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</si>
  <si>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</si>
  <si>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</si>
  <si>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>4.10-19-7</t>
  </si>
  <si>
    <t>4.10-82-6</t>
  </si>
  <si>
    <t>4.10-32-1</t>
  </si>
  <si>
    <t>СТОЙКА, ПОЛУСТОЙКА, КАРКАС СТОЙКИ ИЛИ ШКАФ, МАССА ДО 100 КГ</t>
  </si>
  <si>
    <t>4.10-76-7</t>
  </si>
  <si>
    <t>ГРОМКОГОВОРИТЕЛЬ ИЛИ ЗВУКОВАЯ КОЛОНКА: В ПОМЕЩЕНИИ</t>
  </si>
  <si>
    <t>4.8-280-1</t>
  </si>
  <si>
    <t>Прайс-лист лист 7</t>
  </si>
  <si>
    <t>5.2-32-1</t>
  </si>
  <si>
    <t>ПРОВЕРКА ВСЕГО ТЕХНОЛОГИЧЕСКОГО КОМПЛЕКСА В РЕЖИМАХ РАБОТЫ И КОНТРОЛЯ, СДАЧА В ЭКСПЛУАТАЦИЮ</t>
  </si>
  <si>
    <t>КОМПЛЕКС</t>
  </si>
  <si>
    <t>4.8-175-2
Доп.15</t>
  </si>
  <si>
    <t>4.8-175-9
Доп.15</t>
  </si>
  <si>
    <t>Кабель монтажный КПСВВнг(А)-LSLTx 1х2х0,5    Ц:14,15/1,18/5,23*1,02</t>
  </si>
  <si>
    <t>117/15-ОПС</t>
  </si>
  <si>
    <t>Приборы и устройства сигнализирующие объектовые, устройства оптико-(фото) электрические, блок питания и контроля</t>
  </si>
  <si>
    <t>Установка съемных и выдвижных блоков (модулей, ячеек, ТЭЗ) массой до 5 кг</t>
  </si>
  <si>
    <t>Монтаж аппарата управления и сигнализации с количеством подключаемых концов до 2</t>
  </si>
  <si>
    <t>Прокладка пластикового кабель-канала по кирпичному основанию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</si>
  <si>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</si>
  <si>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2,5 мм2</t>
  </si>
  <si>
    <t>Монтаж отдельно устанавливаемого усилителя дуплексного или абонентского</t>
  </si>
  <si>
    <t>23/085-И-ИОС5</t>
  </si>
  <si>
    <t>23/085-И-ИОС6</t>
  </si>
  <si>
    <t>23/085-И-ИОС7</t>
  </si>
  <si>
    <t>23/085-И-ИОС8</t>
  </si>
  <si>
    <t>4.8-58-1</t>
  </si>
  <si>
    <t>КОМПЛ</t>
  </si>
  <si>
    <t>4.8-288-2</t>
  </si>
  <si>
    <t>Держатель с защелкой и дюбелем, д.20мм 51320</t>
  </si>
  <si>
    <t>4.8-175-1</t>
  </si>
  <si>
    <t>Сети связи</t>
  </si>
  <si>
    <t>Работы, предусмотренные сметами 2018 г.
ЛС №02-01-10_искл, ЛС № 02-01-10 (2018 г.), частично ЛС № 02-01-10_доб.
Нумерация по ЛС № 02-01-10_2018 г.</t>
  </si>
  <si>
    <t>Раздел 1. Активное сетевое оборудование</t>
  </si>
  <si>
    <t>4.10-32-4</t>
  </si>
  <si>
    <t>СТОЙКА, ПОЛУСТОЙКА, КАРКАС СТОЙКИ ИЛИ ШКАФ, ПЛАТА ДОПОЛНИТЕЛЬНАЯ, УСТАНАВЛИВАЕМАЯ НА ГОТОВОМ МЕСТЕ СТОЙКИ</t>
  </si>
  <si>
    <t>Корректировка экспертизы</t>
  </si>
  <si>
    <t>Коммутатор MES2324  Ц: 65978/1,18/4,11</t>
  </si>
  <si>
    <t>Сервер RM sS9000/pro2U (S924L2Bi)  Ц: 375698/1,18/4,11</t>
  </si>
  <si>
    <t>4.10-21-1</t>
  </si>
  <si>
    <t>АППАРАТЫ ТЕЛЕФОННЫЕ СИСТЕМЫ ЦБ ИЛИ АТС: НАСТОЛЬНЫЕ</t>
  </si>
  <si>
    <t>10 ШТ.</t>
  </si>
  <si>
    <t>Maxicom MP11 Ц: 11407/1,18/4,11</t>
  </si>
  <si>
    <t>STA30W  Ц: 7499/1,18/4,11</t>
  </si>
  <si>
    <t>Двухсторонняя селекторная связь</t>
  </si>
  <si>
    <t>13-1-2-160</t>
  </si>
  <si>
    <t>Пульт селекторной связи на 6 абонентов GC-1006D1 В комплекте блок питания 24 В. Работает совместно с приборами DP-ЦБ,серии GC-5000 и ПУ PS,SPS , ПГС-17,ОС-4017, серии GC-2001, эксплуатация в помещении (+5°...+45°С, габаритные размеры: 180x165x25/40 мм</t>
  </si>
  <si>
    <t>13-1-2-162</t>
  </si>
  <si>
    <t>Настенная трубка (абонентское устройство без номеронабирателя), артикул GC-5002T1 Габаритные размеры 215x70x60 мм</t>
  </si>
  <si>
    <t>Раздел 2. Радиофикация</t>
  </si>
  <si>
    <t>4.10-76-5</t>
  </si>
  <si>
    <t>ТРАНСФОРМАТОР АБОНЕНТСКИЙ МОЩНОСТЬЮ ДО 25 ВТ, УСТАНАВЛИВАЕМЫЙ НА: СТОЛБЕ ИЛИ ТРУБОСТОЙКЕ</t>
  </si>
  <si>
    <t>1.14-1-30</t>
  </si>
  <si>
    <t>ТРАНСФОРМАТОРЫ АБОНЕНТСКИЕ ГЕРМЕТИЗИРОВАННЫЕ, ТИП ТГА-10</t>
  </si>
  <si>
    <t>15
О</t>
  </si>
  <si>
    <t>Прайс-лист Лист 52</t>
  </si>
  <si>
    <t>Радиоприемник трехпрограммный Нейва ПТ-322  Ц: 1105,5/1,18/4,11</t>
  </si>
  <si>
    <t>4.8-243-8</t>
  </si>
  <si>
    <t>РОЗЕТКА ШТЕПСЕЛЬНАЯ НЕУТОПЛЕННОГО ТИПА ПРИ ОТКРЫТОЙ ПРОВОДКЕ</t>
  </si>
  <si>
    <t>100 ШТ.</t>
  </si>
  <si>
    <t>1.14-1-22</t>
  </si>
  <si>
    <t>РОЗЕТКИ РАДИОТРАНСЛЯЦИОННЫЕ, ТИП РПВ-1, ОТКРЫТОЙ УСТАНОВКИ</t>
  </si>
  <si>
    <t>4.10-69-4</t>
  </si>
  <si>
    <t>АППАРАТУРА НАСТЕННОГО ТИПА: КОРОБКА КАБЕЛЬНАЯ СОЕДИНИТЕЛЬНАЯ ИЛИ РАЗВЕТВИТЕЛЬНАЯ</t>
  </si>
  <si>
    <t>1.14-1-102</t>
  </si>
  <si>
    <t>КОРОБКИ РАСПРЕДЕЛИТЕЛЬНЫЕ ТЕЛЕФОННЫЕ МОДЕРНИЗИРОВАННЫЕ, ТИП КРТМ-2/10, ГАБАРИТЫ 135Х70Х75 ММ (КРА-4М-2)</t>
  </si>
  <si>
    <t>Раздел 3. Часофикация</t>
  </si>
  <si>
    <t>4.10-85-1</t>
  </si>
  <si>
    <t>ЭЛЕКТРОЧАСЫ ПЕРВИЧНЫЕ: ЧАСЫ ПЕРВИЧНЫЕ ЭЛЕКТРИЧЕСКИЕ ПОКАЗЫВАЮЩИЕ КВАРЦЕВЫЕ ТИПА ПКЧЗ-2-РИ-Р24-Р6-1</t>
  </si>
  <si>
    <t>Прайс-лист Лист 54</t>
  </si>
  <si>
    <t>Первичные часы "Дихрон ЧК" ТАУ  Ц: 9250/1,18/4,11</t>
  </si>
  <si>
    <t>4.10-86-1</t>
  </si>
  <si>
    <t>ЭЛЕКТРОЧАСЫ ВТОРИЧНЫЕ ДЛЯ ПОМЕЩЕНИЙ: ЭЛЕКТРОЧАСЫ ОДНОСТОРОННИЕ НА СТЕНЕ</t>
  </si>
  <si>
    <t>ЧВМ 7570   Ц: 3205/1,18/4,11</t>
  </si>
  <si>
    <t>Раздел 4. Монтажные материалы и кабельные изделия</t>
  </si>
  <si>
    <t>Настенный шкаф 19''+патч-панель+блок розеток   Ц: 9567/1,18/4,11</t>
  </si>
  <si>
    <t>4.10-19-6</t>
  </si>
  <si>
    <t>ОТДЕЛЬНО УСТАНАВЛИВАЕМЫЕ: ПРЕОБРАЗОВАТЕЛЬ ИЛИ БЛОК ПИТАНИЯ</t>
  </si>
  <si>
    <t>Smart-UPS RT 1000VA 230V   Ц: 55447/1,18/4,11</t>
  </si>
  <si>
    <t>6.69-5-1</t>
  </si>
  <si>
    <t>ПРОБИВКА БОРОЗД В КИРПИЧНЫХ СТЕНАХ, ПЛОЩАДЬ СЕЧЕНИЯ ДО 20 СМ2</t>
  </si>
  <si>
    <t>6.69-10-5</t>
  </si>
  <si>
    <t>ЗАДЕЛКА БОРОЗД В БЕТОННЫХ СТЕНАХ, ДОБАВЛЯТЬ НА КАЖДЫЕ СЛЕДУЮЩИЕ 50 ММ ШИРИНЫ К ПОЗ. 69-10-4</t>
  </si>
  <si>
    <t>4.8-288-2
Доп.19</t>
  </si>
  <si>
    <t>ТРУБЫ ГОФРИРОВАННЫЕ ПОЛИВИНИЛХЛОРИДНЫЕ НАРУЖНЫМ ДИАМЕТРОМ 20 ММ ОТКРЫТО ПО СТЕНАМ И ПОТОЛКАМ С УСТАНОВКОЙ СОЕДИНИТЕЛЬНЫХ КОРОБОК</t>
  </si>
  <si>
    <t>4.8-172-2
Доп.5</t>
  </si>
  <si>
    <t>ТРУБЫ ВИНИПЛАСТОВЫЕ ПО УСТАНОВЛЕННЫМ КОНСТРУКЦИЯМ, ПО СТЕНАМ И КОЛОННАМ С КРЕПЛЕНИЕМ СКОБАМИ, ВНУТРЕННИЙ ДИАМЕТР, ММ, ДО: 50</t>
  </si>
  <si>
    <t>1.12-5-46
Доп.5</t>
  </si>
  <si>
    <t>ТРУБЫ ПОЛИВИНИЛХЛОРИДНЫЕ ДЛЯ ЭЛЕКТРОПРОВОДОК, ГЛАДКИЕ, УСИЛЕННОГО ТИПА ИЗ ОТХОДОВ ПВХ, НАРУЖНЫЙ ДИАМЕТР 50 ММ, ТОЛЩИНА СТЕНКИ 2,4 ММ</t>
  </si>
  <si>
    <t>М</t>
  </si>
  <si>
    <t>Прайс-лист лист 40</t>
  </si>
  <si>
    <t>Кабель витая пара КВПнг(С)-LSLTx 2х2х0,52    Ц:28,96/1,18/5,23*1,02</t>
  </si>
  <si>
    <t>Прайс-лист лист 38</t>
  </si>
  <si>
    <t>Кабель витая пара КВПнг(С)-LSLTx 4х2х0,52    Ц:43,96/1,18/5,23*1,02</t>
  </si>
  <si>
    <t>4.10-27-1</t>
  </si>
  <si>
    <t>ПЕРЕМЫЧКИ КАБЕЛЬНЫЕ ДЛИНОЙ ДО 6 М</t>
  </si>
  <si>
    <t>100 ПЕРЕМЫЧЕК</t>
  </si>
  <si>
    <t>Прайс-лист Лист 45</t>
  </si>
  <si>
    <t>Патч-корд ITK PC01-C5EU-2M   Ц:80/1,18/5,23</t>
  </si>
  <si>
    <t>47
О</t>
  </si>
  <si>
    <t>13-1-2-333
Доп.12</t>
  </si>
  <si>
    <t>Шнур оптический соединительный одномодовый типа 2ШОС-SM-3,0-SC/SC-1m-POC, 1 м (коммутационный шнур 6 шт по 3 м)</t>
  </si>
  <si>
    <t>1.14-1-12</t>
  </si>
  <si>
    <t>КОРОБКИ РАСПРЕДЕЛИТЕЛЬНЫЕ ТЕЛЕФОННЫЕ, ТИП КРТП-10, ДЛЯ ОКОНЕЧНОЙ РАЗДЕЛКИ КАБЕЛЯ ГОРОДСКОЙ ТЕЛЕФОННОЙ СЕТИ</t>
  </si>
  <si>
    <t>4.10-69-7</t>
  </si>
  <si>
    <t>АППАРАТУРА НАСТЕННОГО ТИПА: РОЗЕТКА МИКРОФОННАЯ</t>
  </si>
  <si>
    <t>1.14-1-566
Доп.2</t>
  </si>
  <si>
    <t>РОЗЕТКИ ИНФОРМАЦИОННЫЕ ОТКРЫТОЙ УСТАНОВКИ, ТИП RJ-45 8P8C 5E</t>
  </si>
  <si>
    <t>1.14-1-564
Доп.2</t>
  </si>
  <si>
    <t>РОЗЕТКИ ТЕЛЕФОННЫЕ ОТКРЫТОЙ УСТАНОВКИ, ТИП RJ-11 6P4C</t>
  </si>
  <si>
    <t>Прайс-лист</t>
  </si>
  <si>
    <t>4.8-175-2</t>
  </si>
  <si>
    <t>Прайс-лист Лист 49</t>
  </si>
  <si>
    <t>Раздел 1. Сети связи. Добавленные работы.</t>
  </si>
  <si>
    <t>4.11-9-1</t>
  </si>
  <si>
    <t>Установка аппарата настенного массой от 0,15 т до 0,2 т</t>
  </si>
  <si>
    <t>Коммутатор Ethernet Eltex MES2448B</t>
  </si>
  <si>
    <t>Коммутатор Ethernet Eltex MES2424B</t>
  </si>
  <si>
    <t>4.11-7-1</t>
  </si>
  <si>
    <t>Установка аппарата настольного массой до 0,015 т</t>
  </si>
  <si>
    <t>Пульт диспетчера AN-CO8</t>
  </si>
  <si>
    <t>Резервированный источник питания 24 в РИП-24 исп.04 РИП-24-1/4М2</t>
  </si>
  <si>
    <t>Аккумулятор 12 В, 5 А*ч (АБ 1205К)</t>
  </si>
  <si>
    <t>4.8-163-1</t>
  </si>
  <si>
    <t>Прокладка по перфорированным профилям провода сечением до 6 мм2</t>
  </si>
  <si>
    <t>100 М ПРОВОДА</t>
  </si>
  <si>
    <t>Кабель для СКС и IP-сетей  ParLan U/UTP Cat5e PVCLS нг(А)-FRLSLTx 1х2х0,52</t>
  </si>
  <si>
    <t>Прочее оборудование электрочасофикации, коробка ответвительная на стене</t>
  </si>
  <si>
    <t>Коробка радиотрансляционная абонентская РОН РОН-2</t>
  </si>
  <si>
    <t>Источник беспербойного питания ИБП STR1103TL (3000 ВА) STR1103TL</t>
  </si>
  <si>
    <t>БАТАРЕЙНЫЙ КАБЕЛЬ M6-M6-1-1X6</t>
  </si>
  <si>
    <t>4.10-181-2</t>
  </si>
  <si>
    <t>Монтаж оптического кросса с учетом измерений в процессе монтажа на волоконно-оптических зоновых кабелях с числом волокон 32</t>
  </si>
  <si>
    <t>1 кросс</t>
  </si>
  <si>
    <t>4.8-288-3</t>
  </si>
  <si>
    <t>Трубы гофрированные поливинилхлоридные наружным диаметром 25 мм открыто по стенам и потолкам с установкой соединительных коробок</t>
  </si>
  <si>
    <t>NPAN 200x80 Угол плоский 1752</t>
  </si>
  <si>
    <t>Соединение на стык фронтальный кабель-канала In Liner Front, белый RAL 9016, ПВХ 90х50мм. 9504</t>
  </si>
  <si>
    <t>4.8-288-4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</si>
  <si>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</si>
  <si>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>Труба ПВХ облегченная жест, д,32, L=2000 62932</t>
  </si>
  <si>
    <t>Кабель для СКС и IP-сетей  ParLan U/UTP Cat5e PVCLS нг(А)-FRLSLTx 4х2х0,52  ООО "Паритет"</t>
  </si>
  <si>
    <t>Кабель для СКС и IP-сетей  ParLan U/UTP Cat5e PVCLS нг(А)-FRLSLTx 2х2х0,52</t>
  </si>
  <si>
    <t>4.11-14-1</t>
  </si>
  <si>
    <t>Включение штепсельных разъемов в аппаратуру, количество контактов в разъеме до 14</t>
  </si>
  <si>
    <t>1 разъем</t>
  </si>
  <si>
    <t>Патчкорд LC-LC/UPC MM (50/125мкм) duplex (3.0мм) L=20 метров</t>
  </si>
  <si>
    <t>Патч-корд неэкранированный CAT5E U/UTP 4х2, LSZH,  черный, 2.0м RN5EUU4530BK</t>
  </si>
  <si>
    <t>Патч-панель Rexant, 19, 1U, 24 порта RJ-45, кат. 5e</t>
  </si>
  <si>
    <t>Монтаж розетки штепсельной неутопленного типа при открытой проводке</t>
  </si>
  <si>
    <t>100 шт.</t>
  </si>
  <si>
    <t>4.10-118-13</t>
  </si>
  <si>
    <t>Установка для трубных проводок крышки декоративной и других мелких изделий (без присоединения проводов)</t>
  </si>
  <si>
    <t>Каркас розетки в сборе с рамкой под 2 модуля VIVA</t>
  </si>
  <si>
    <t>Розетка RJ-11 кат.5e, Viva, 1М, серая</t>
  </si>
  <si>
    <t>4.8-89-4</t>
  </si>
  <si>
    <t>Монтаж заделки концевой сухой для контрольного кабеля сечением одной жилы до 2,5 мм2, количество жил до 4</t>
  </si>
  <si>
    <t>Вилка RJ-11</t>
  </si>
  <si>
    <t>4.8-89-6</t>
  </si>
  <si>
    <t>Монтаж заделки концевой сухой для контрольного кабеля сечением одной жилы до 2,5 мм2, количество жил до 10</t>
  </si>
  <si>
    <t>Вилка RJ-45 8P8C</t>
  </si>
  <si>
    <t>4.10-72-2</t>
  </si>
  <si>
    <t>Монтаж устройства антенного развязывающего</t>
  </si>
  <si>
    <t>1 устройство</t>
  </si>
  <si>
    <t>Антенна индивидуальная наружная для приема  цифрового эфирного телевидения (каналы с 21 по 69) Дельта Н1181</t>
  </si>
  <si>
    <t>4.8-143-1</t>
  </si>
  <si>
    <t>Кронштейны специальные на опорах для светильников, сварные металлические, 1 рожок</t>
  </si>
  <si>
    <t>Кронштейн гнутый вертикальный КГВ</t>
  </si>
  <si>
    <t>4.8-57-1</t>
  </si>
  <si>
    <t>Монтаж прибора измерения и защиты с количеством подключаемых концов до 2</t>
  </si>
  <si>
    <t>Грозозащита со встроенным изолятором земли ART-UV-1A</t>
  </si>
  <si>
    <t>ТВ-розетка оконечная накладная Quteo Leg 782215  255254</t>
  </si>
  <si>
    <t>Антенный усилитель УСШ-1А-USB</t>
  </si>
  <si>
    <t>Труба гофрированная ПВХ легкая 350 Н серая с/з d20  мм Промрукав 91920</t>
  </si>
  <si>
    <t>Затягивание провода в проложенные трубы и металлические рукава, первого одножильного или многожильного в общей оплетке, суммарное сечение до 6 мм2</t>
  </si>
  <si>
    <t>Телевизионный кабель РК 75 нг(А)-LSLTx</t>
  </si>
  <si>
    <t>Новые работы
ЛС № 02-01-10_доб</t>
  </si>
  <si>
    <t>26.20.40.111. п. 9</t>
  </si>
  <si>
    <t>Болид АБ 1240С аккумулятор 12 В, 40Ач</t>
  </si>
  <si>
    <t>Кабель-канал 90х50 мм, с перегородкой, боковой и фронтальной крышками</t>
  </si>
  <si>
    <t>Заглушка 200х80 LAN</t>
  </si>
  <si>
    <t>26.30.11.122. п.2</t>
  </si>
  <si>
    <t>26.30.11.122. п.1</t>
  </si>
  <si>
    <t>26.30.11.190. п.15</t>
  </si>
  <si>
    <t>26.30.11.122. п.3</t>
  </si>
  <si>
    <t>26.20.40.111. п.16</t>
  </si>
  <si>
    <t>37.20.24.000. п.5</t>
  </si>
  <si>
    <t>26.30.11.190. п.21</t>
  </si>
  <si>
    <t>27.32.13.154. п.11</t>
  </si>
  <si>
    <t>26.30.30.190. п.17</t>
  </si>
  <si>
    <t>26.30.30.190. п.22</t>
  </si>
  <si>
    <t>27.20.24..000. п.6</t>
  </si>
  <si>
    <t>27.20.24.000. п.14</t>
  </si>
  <si>
    <t>27.32.13.145. п. 10</t>
  </si>
  <si>
    <t>26.30.30.120. п. 13</t>
  </si>
  <si>
    <t>22.21.29.110. п.19</t>
  </si>
  <si>
    <t>22.21.29.130. п.7</t>
  </si>
  <si>
    <t>27.33.13.130. п.12</t>
  </si>
  <si>
    <t>27.33.13.130. п.18</t>
  </si>
  <si>
    <t>27.33.13.130. п.8</t>
  </si>
  <si>
    <t>27.33.13.130. п.4</t>
  </si>
  <si>
    <t>27.33.13.130. п.20</t>
  </si>
  <si>
    <t>27.33.13.130. п.23</t>
  </si>
  <si>
    <t>27.33.13.130. п.24</t>
  </si>
  <si>
    <t>27.33.13.130. п.44</t>
  </si>
  <si>
    <t>22.21.29.110. п.25</t>
  </si>
  <si>
    <t>27.32.13.154. п.27</t>
  </si>
  <si>
    <t>27.32.13.154. п.26</t>
  </si>
  <si>
    <t>27.31.11.000_п.29</t>
  </si>
  <si>
    <t>27.31.11.000_п.30</t>
  </si>
  <si>
    <t>27.12.31.000. п.28</t>
  </si>
  <si>
    <t>27.33.13.110. п.31</t>
  </si>
  <si>
    <t>22.29.29.190. п.33</t>
  </si>
  <si>
    <t>27.31.11.000_п.32</t>
  </si>
  <si>
    <t>27.33.13.120. п. 34</t>
  </si>
  <si>
    <t>27.33.13.120. п. 35</t>
  </si>
  <si>
    <t>26.30.11.122. п.36</t>
  </si>
  <si>
    <t>43.99.50.130. п.37</t>
  </si>
  <si>
    <t>27.12.10.130. п.43</t>
  </si>
  <si>
    <t>26.30.40.120. п.38</t>
  </si>
  <si>
    <t>26.30.40.120. п.39</t>
  </si>
  <si>
    <t>22.21.29.130. п.41</t>
  </si>
  <si>
    <t>27.32.13.154. п.42</t>
  </si>
  <si>
    <t>Блок коммутации AN-X8 AN-X8MGN</t>
  </si>
  <si>
    <t>Световой сигнализатор AL-MGN-2, Устройство отмены вызова AL-MGN-2, Устройство вызова AL-MGN-2</t>
  </si>
  <si>
    <t>Шкаф серверный NTSS Премиум (NTSS-R42U80100GS-BL) напольный 42U 800x1000мм пер.дв.стекл металл 900кг черный 910мм 160кг 1987мм IP20 сталь</t>
  </si>
  <si>
    <t>Перемычка M6-M6-1-1x6</t>
  </si>
  <si>
    <t>Кросс оптический Кросс ШКОС-М-1U/2-8-SC~8-SC/APC~8-SC/APC</t>
  </si>
  <si>
    <t>Труба ПВХ гибкая гофр. д.25 мм, лёгкая с протяжкой 91925</t>
  </si>
  <si>
    <t>Держатель с защелкой, д.25 мм 51025</t>
  </si>
  <si>
    <t>ТА-GN 200x80 Короб с крышкой с направляющими для  установки разделителей 1793</t>
  </si>
  <si>
    <t>Заглушка кабель-канала In-Liner Front, белый RAL 9016,  ПВХ, 90х50мм 9505</t>
  </si>
  <si>
    <t>Угол внутренний изменяемый кабель-канала In-Liner  Front, белый RAL 9016, ПВХ, 90х50мм 9551</t>
  </si>
  <si>
    <t>Угол внешний In-Liner Front, белый RAL 9016, ПВХ  90х50 мм, изменяемый (80-120°) 9552</t>
  </si>
  <si>
    <t>Розетка RJ-45 кат.5e, Viva, 2М, серая двойная</t>
  </si>
</sst>
</file>

<file path=xl/styles.xml><?xml version="1.0" encoding="utf-8"?>
<styleSheet xmlns="http://schemas.openxmlformats.org/spreadsheetml/2006/main" xmlns:ns1="http://schemas.openxmlformats.org/markup-compatibility/2006" xmlns:ns2="http://schemas.microsoft.com/office/spreadsheetml/2009/9/main" xmlns:x14ac="http://schemas.microsoft.com/office/spreadsheetml/2009/9/ac" ns1:Ignorable="x14ac">
  <numFmts count="6">
    <numFmt numFmtId="164" formatCode="_-* #,##0.00\ _₽_-;\-* #,##0.00\ _₽_-;_-* &quot;-&quot;??\ _₽_-;_-@_-"/>
    <numFmt numFmtId="165" formatCode="_-* #,##0.00_-;\-* #,##0.00_-;_-* &quot;-&quot;??_-;_-@_-"/>
    <numFmt numFmtId="166" formatCode="0.0000"/>
    <numFmt numFmtId="167" formatCode="0.000"/>
    <numFmt numFmtId="168" formatCode="0.0"/>
    <numFmt numFmtId="169" formatCode="#,##0.00;[Red]\-\ #,##0.00"/>
  </numFmts>
  <fonts count="48">
    <font>
      <sz val="10"/>
      <color rgb="FF000000"/>
      <name val="Times New Roman"/>
      <charset val="204"/>
    </font>
    <font>
      <sz val="11"/>
      <color theme="1"/>
      <name val="Calibri"/>
      <family val="2"/>
      <charset val="204"/>
      <scheme val="minor"/>
    </font>
    <font>
      <u/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1F1F1F"/>
      <name val="Times New Roman"/>
      <family val="1"/>
      <charset val="204"/>
    </font>
    <font>
      <sz val="10"/>
      <color rgb="FF151515"/>
      <name val="Times New Roman"/>
      <family val="1"/>
      <charset val="204"/>
    </font>
    <font>
      <sz val="10"/>
      <color rgb="FF212121"/>
      <name val="Times New Roman"/>
      <family val="1"/>
      <charset val="204"/>
    </font>
    <font>
      <sz val="10"/>
      <color rgb="FF1D1D1D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2B2B2B"/>
      <name val="Times New Roman"/>
      <family val="1"/>
      <charset val="204"/>
    </font>
    <font>
      <sz val="10"/>
      <color rgb="FF595959"/>
      <name val="Times New Roman"/>
      <family val="1"/>
      <charset val="204"/>
    </font>
    <font>
      <sz val="10"/>
      <color rgb="FF313131"/>
      <name val="Times New Roman"/>
      <family val="1"/>
      <charset val="204"/>
    </font>
    <font>
      <sz val="10"/>
      <color rgb="FF282828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rgb="FF3B3B3B"/>
      <name val="Times New Roman"/>
      <family val="1"/>
      <charset val="204"/>
    </font>
    <font>
      <sz val="10"/>
      <color rgb="FF232323"/>
      <name val="Times New Roman"/>
      <family val="1"/>
      <charset val="204"/>
    </font>
    <font>
      <sz val="10"/>
      <color rgb="FF565656"/>
      <name val="Times New Roman"/>
      <family val="1"/>
      <charset val="204"/>
    </font>
    <font>
      <sz val="10"/>
      <color rgb="FF131313"/>
      <name val="Times New Roman"/>
      <family val="1"/>
      <charset val="204"/>
    </font>
    <font>
      <sz val="10"/>
      <color rgb="FF111111"/>
      <name val="Times New Roman"/>
      <family val="1"/>
      <charset val="204"/>
    </font>
    <font>
      <sz val="10"/>
      <color rgb="FF1C1C1C"/>
      <name val="Times New Roman"/>
      <family val="1"/>
      <charset val="204"/>
    </font>
    <font>
      <sz val="10"/>
      <color rgb="FF2A2A2A"/>
      <name val="Times New Roman"/>
      <family val="1"/>
      <charset val="204"/>
    </font>
    <font>
      <sz val="10"/>
      <color rgb="FF1A1A1A"/>
      <name val="Times New Roman"/>
      <family val="1"/>
      <charset val="204"/>
    </font>
    <font>
      <sz val="10"/>
      <color rgb="FF0E0E0E"/>
      <name val="Times New Roman"/>
      <family val="1"/>
      <charset val="204"/>
    </font>
    <font>
      <sz val="10"/>
      <color rgb="FF181818"/>
      <name val="Times New Roman"/>
      <family val="1"/>
      <charset val="204"/>
    </font>
    <font>
      <sz val="10"/>
      <color rgb="FF0A0A0A"/>
      <name val="Times New Roman"/>
      <family val="1"/>
      <charset val="204"/>
    </font>
    <font>
      <sz val="10"/>
      <color rgb="FF36363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Helvetica Neue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10"/>
      <name val="Verdana"/>
      <family val="2"/>
      <charset val="204"/>
    </font>
    <font>
      <sz val="12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rgb="FF2B2B2B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38383B"/>
      </left>
      <right style="thin">
        <color rgb="FF38383B"/>
      </right>
      <top style="thin">
        <color rgb="FF38383B"/>
      </top>
      <bottom/>
      <diagonal/>
    </border>
    <border>
      <left style="thin">
        <color rgb="FF38383B"/>
      </left>
      <right/>
      <top style="thin">
        <color rgb="FF38383B"/>
      </top>
      <bottom style="thin">
        <color rgb="FF38383B"/>
      </bottom>
      <diagonal/>
    </border>
    <border>
      <left/>
      <right style="thin">
        <color rgb="FF38383B"/>
      </right>
      <top style="thin">
        <color rgb="FF38383B"/>
      </top>
      <bottom style="thin">
        <color rgb="FF38383B"/>
      </bottom>
      <diagonal/>
    </border>
    <border>
      <left/>
      <right/>
      <top style="thin">
        <color rgb="FF38383B"/>
      </top>
      <bottom style="thin">
        <color rgb="FF38383B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8383B"/>
      </left>
      <right style="thin">
        <color rgb="FF38383B"/>
      </right>
      <top/>
      <bottom/>
      <diagonal/>
    </border>
  </borders>
  <cellStyleXfs count="41">
    <xf numFmtId="0" fontId="0" fillId="0" borderId="0"/>
    <xf numFmtId="165" fontId="30" fillId="0" borderId="0" applyFont="0" applyFill="0" applyBorder="0" applyAlignment="0" applyProtection="0"/>
    <xf numFmtId="0" fontId="31" fillId="0" borderId="0"/>
    <xf numFmtId="0" fontId="32" fillId="0" borderId="0"/>
    <xf numFmtId="0" fontId="1" fillId="0" borderId="0"/>
    <xf numFmtId="165" fontId="1" fillId="0" borderId="0" applyFont="0" applyFill="0" applyBorder="0" applyAlignment="0" applyProtection="0"/>
    <xf numFmtId="0" fontId="12" fillId="0" borderId="0"/>
    <xf numFmtId="9" fontId="33" fillId="0" borderId="0" applyFont="0" applyFill="0" applyBorder="0" applyAlignment="0" applyProtection="0"/>
    <xf numFmtId="0" fontId="34" fillId="0" borderId="0" applyNumberFormat="0" applyFill="0" applyBorder="0" applyProtection="0">
      <alignment vertical="top" wrapText="1"/>
    </xf>
    <xf numFmtId="0" fontId="35" fillId="0" borderId="0"/>
    <xf numFmtId="0" fontId="33" fillId="0" borderId="0"/>
    <xf numFmtId="0" fontId="12" fillId="0" borderId="6">
      <alignment horizontal="center"/>
    </xf>
    <xf numFmtId="0" fontId="33" fillId="0" borderId="0">
      <alignment vertical="top"/>
    </xf>
    <xf numFmtId="0" fontId="12" fillId="0" borderId="6">
      <alignment horizontal="center"/>
    </xf>
    <xf numFmtId="0" fontId="12" fillId="0" borderId="0">
      <alignment vertical="top"/>
    </xf>
    <xf numFmtId="0" fontId="33" fillId="0" borderId="0"/>
    <xf numFmtId="0" fontId="38" fillId="0" borderId="0">
      <alignment horizontal="right" vertical="top" wrapText="1"/>
    </xf>
    <xf numFmtId="0" fontId="12" fillId="0" borderId="0"/>
    <xf numFmtId="0" fontId="33" fillId="0" borderId="0"/>
    <xf numFmtId="0" fontId="33" fillId="0" borderId="0"/>
    <xf numFmtId="0" fontId="12" fillId="0" borderId="0"/>
    <xf numFmtId="0" fontId="12" fillId="0" borderId="0"/>
    <xf numFmtId="0" fontId="33" fillId="0" borderId="0"/>
    <xf numFmtId="2" fontId="37" fillId="0" borderId="0">
      <alignment horizontal="right" vertical="top"/>
    </xf>
    <xf numFmtId="0" fontId="33" fillId="0" borderId="0"/>
    <xf numFmtId="0" fontId="12" fillId="0" borderId="0"/>
    <xf numFmtId="0" fontId="12" fillId="0" borderId="6">
      <alignment horizontal="center" wrapText="1"/>
    </xf>
    <xf numFmtId="0" fontId="33" fillId="0" borderId="0">
      <alignment vertical="top"/>
    </xf>
    <xf numFmtId="0" fontId="33" fillId="0" borderId="0">
      <alignment vertical="top"/>
    </xf>
    <xf numFmtId="0" fontId="37" fillId="0" borderId="6">
      <alignment horizontal="center" vertical="top"/>
    </xf>
    <xf numFmtId="0" fontId="37" fillId="0" borderId="6">
      <alignment horizontal="center" vertical="center"/>
    </xf>
    <xf numFmtId="0" fontId="12" fillId="0" borderId="0"/>
    <xf numFmtId="0" fontId="12" fillId="0" borderId="6">
      <alignment horizontal="center" wrapText="1"/>
    </xf>
    <xf numFmtId="0" fontId="12" fillId="0" borderId="6">
      <alignment horizontal="center"/>
    </xf>
    <xf numFmtId="0" fontId="12" fillId="0" borderId="6">
      <alignment horizontal="center" wrapText="1"/>
    </xf>
    <xf numFmtId="0" fontId="33" fillId="0" borderId="0"/>
    <xf numFmtId="0" fontId="12" fillId="0" borderId="0">
      <alignment horizontal="center"/>
    </xf>
    <xf numFmtId="0" fontId="12" fillId="0" borderId="0">
      <alignment horizontal="left" vertical="top"/>
    </xf>
    <xf numFmtId="0" fontId="12" fillId="0" borderId="0"/>
    <xf numFmtId="0" fontId="31" fillId="0" borderId="0"/>
    <xf numFmtId="0" fontId="43" fillId="0" borderId="0"/>
  </cellStyleXfs>
  <cellXfs count="93">
    <xf numFmtId="0" fontId="0" fillId="0" borderId="0" xfId="0" applyAlignment="1">
      <alignment horizontal="left" vertical="top"/>
    </xf>
    <xf numFmtId="0" fontId="39" fillId="0" borderId="6" xfId="0" applyNumberFormat="1" applyFont="1" applyFill="1" applyBorder="1" applyAlignment="1" applyProtection="1">
      <alignment horizontal="center" vertical="top"/>
    </xf>
    <xf numFmtId="168" fontId="39" fillId="0" borderId="6" xfId="0" applyNumberFormat="1" applyFont="1" applyFill="1" applyBorder="1" applyAlignment="1" applyProtection="1">
      <alignment horizontal="center" vertical="top" wrapText="1"/>
    </xf>
    <xf numFmtId="4" fontId="12" fillId="0" borderId="6" xfId="0" applyNumberFormat="1" applyFont="1" applyFill="1" applyBorder="1" applyAlignment="1">
      <alignment horizontal="center" vertical="top" wrapText="1"/>
    </xf>
    <xf numFmtId="0" fontId="31" fillId="0" borderId="6" xfId="0" applyNumberFormat="1" applyFont="1" applyFill="1" applyBorder="1" applyAlignment="1" applyProtection="1">
      <alignment horizontal="center" vertical="top" wrapText="1"/>
    </xf>
    <xf numFmtId="2" fontId="39" fillId="0" borderId="6" xfId="0" applyNumberFormat="1" applyFont="1" applyFill="1" applyBorder="1" applyAlignment="1" applyProtection="1">
      <alignment horizontal="center" vertical="top" wrapText="1"/>
    </xf>
    <xf numFmtId="167" fontId="39" fillId="0" borderId="6" xfId="0" applyNumberFormat="1" applyFont="1" applyFill="1" applyBorder="1" applyAlignment="1" applyProtection="1">
      <alignment horizontal="center" vertical="top"/>
    </xf>
    <xf numFmtId="4" fontId="13" fillId="0" borderId="6" xfId="0" applyNumberFormat="1" applyFont="1" applyFill="1" applyBorder="1" applyAlignment="1">
      <alignment horizontal="center" vertical="top" shrinkToFit="1"/>
    </xf>
    <xf numFmtId="1" fontId="39" fillId="0" borderId="6" xfId="0" applyNumberFormat="1" applyFont="1" applyFill="1" applyBorder="1" applyAlignment="1" applyProtection="1">
      <alignment horizontal="center" vertical="top" wrapText="1"/>
    </xf>
    <xf numFmtId="0" fontId="39" fillId="0" borderId="6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vertical="top" wrapText="1"/>
    </xf>
    <xf numFmtId="0" fontId="40" fillId="0" borderId="6" xfId="0" applyNumberFormat="1" applyFont="1" applyFill="1" applyBorder="1" applyAlignment="1" applyProtection="1">
      <alignment horizontal="left" vertical="top" wrapText="1"/>
    </xf>
    <xf numFmtId="1" fontId="39" fillId="0" borderId="6" xfId="40" applyNumberFormat="1" applyFont="1" applyFill="1" applyBorder="1" applyAlignment="1" applyProtection="1">
      <alignment horizontal="center" vertical="top" wrapText="1"/>
    </xf>
    <xf numFmtId="0" fontId="40" fillId="0" borderId="5" xfId="0" applyNumberFormat="1" applyFont="1" applyFill="1" applyBorder="1" applyAlignment="1" applyProtection="1">
      <alignment horizontal="left" vertical="top" wrapText="1"/>
    </xf>
    <xf numFmtId="0" fontId="39" fillId="0" borderId="6" xfId="0" applyNumberFormat="1" applyFont="1" applyFill="1" applyBorder="1" applyAlignment="1" applyProtection="1">
      <alignment horizontal="center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1" xfId="0" applyFont="1" applyFill="1" applyBorder="1" applyAlignment="1">
      <alignment horizontal="left" vertical="top" wrapText="1" indent="1"/>
    </xf>
    <xf numFmtId="0" fontId="21" fillId="0" borderId="1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left" vertical="top" wrapText="1" indent="2"/>
    </xf>
    <xf numFmtId="0" fontId="4" fillId="0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top" wrapText="1"/>
    </xf>
    <xf numFmtId="2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167" fontId="11" fillId="0" borderId="6" xfId="0" applyNumberFormat="1" applyFont="1" applyFill="1" applyBorder="1" applyAlignment="1">
      <alignment horizontal="center" vertical="top" shrinkToFit="1"/>
    </xf>
    <xf numFmtId="168" fontId="11" fillId="0" borderId="6" xfId="0" applyNumberFormat="1" applyFont="1" applyFill="1" applyBorder="1" applyAlignment="1">
      <alignment horizontal="center" vertical="top" shrinkToFit="1"/>
    </xf>
    <xf numFmtId="4" fontId="4" fillId="0" borderId="6" xfId="0" applyNumberFormat="1" applyFont="1" applyFill="1" applyBorder="1" applyAlignment="1">
      <alignment horizontal="center" vertical="top"/>
    </xf>
    <xf numFmtId="0" fontId="41" fillId="0" borderId="8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1" fontId="5" fillId="0" borderId="6" xfId="0" applyNumberFormat="1" applyFont="1" applyFill="1" applyBorder="1" applyAlignment="1">
      <alignment horizontal="left" vertical="top"/>
    </xf>
    <xf numFmtId="165" fontId="5" fillId="0" borderId="6" xfId="1" applyFont="1" applyFill="1" applyBorder="1" applyAlignment="1">
      <alignment horizontal="left" vertical="top"/>
    </xf>
    <xf numFmtId="165" fontId="42" fillId="0" borderId="6" xfId="1" applyFont="1" applyFill="1" applyBorder="1" applyAlignment="1">
      <alignment horizontal="left" vertical="top"/>
    </xf>
    <xf numFmtId="165" fontId="4" fillId="0" borderId="0" xfId="0" applyNumberFormat="1" applyFont="1" applyFill="1" applyAlignment="1">
      <alignment horizontal="left" vertical="top"/>
    </xf>
    <xf numFmtId="164" fontId="4" fillId="0" borderId="0" xfId="0" applyNumberFormat="1" applyFont="1" applyFill="1" applyAlignment="1">
      <alignment horizontal="left" vertical="top"/>
    </xf>
    <xf numFmtId="169" fontId="44" fillId="0" borderId="0" xfId="0" applyNumberFormat="1" applyFont="1" applyFill="1" applyAlignment="1">
      <alignment horizontal="right"/>
    </xf>
    <xf numFmtId="0" fontId="44" fillId="0" borderId="0" xfId="0" applyFont="1" applyFill="1" applyAlignment="1">
      <alignment horizontal="right"/>
    </xf>
    <xf numFmtId="0" fontId="5" fillId="0" borderId="7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 indent="1"/>
    </xf>
    <xf numFmtId="0" fontId="4" fillId="0" borderId="10" xfId="0" applyFont="1" applyFill="1" applyBorder="1" applyAlignment="1">
      <alignment horizontal="left" vertical="top" wrapText="1" indent="1"/>
    </xf>
    <xf numFmtId="0" fontId="40" fillId="0" borderId="7" xfId="0" applyNumberFormat="1" applyFont="1" applyFill="1" applyBorder="1" applyAlignment="1" applyProtection="1">
      <alignment horizontal="left" vertical="top" wrapText="1"/>
    </xf>
    <xf numFmtId="0" fontId="40" fillId="0" borderId="9" xfId="0" applyNumberFormat="1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left" vertical="center" wrapText="1" indent="4"/>
    </xf>
    <xf numFmtId="0" fontId="12" fillId="0" borderId="4" xfId="0" applyFont="1" applyFill="1" applyBorder="1" applyAlignment="1">
      <alignment horizontal="left" vertical="center" wrapText="1" indent="4"/>
    </xf>
    <xf numFmtId="0" fontId="12" fillId="0" borderId="3" xfId="0" applyFont="1" applyFill="1" applyBorder="1" applyAlignment="1">
      <alignment horizontal="left" vertical="center" wrapText="1" indent="4"/>
    </xf>
    <xf numFmtId="0" fontId="12" fillId="0" borderId="2" xfId="0" applyFont="1" applyFill="1" applyBorder="1" applyAlignment="1">
      <alignment horizontal="left" vertical="center" wrapText="1" indent="3"/>
    </xf>
    <xf numFmtId="0" fontId="12" fillId="0" borderId="3" xfId="0" applyFont="1" applyFill="1" applyBorder="1" applyAlignment="1">
      <alignment horizontal="left" vertical="center" wrapText="1" indent="3"/>
    </xf>
    <xf numFmtId="0" fontId="12" fillId="0" borderId="2" xfId="0" applyFont="1" applyFill="1" applyBorder="1" applyAlignment="1">
      <alignment horizontal="left" vertical="top" wrapText="1" indent="2"/>
    </xf>
    <xf numFmtId="0" fontId="12" fillId="0" borderId="4" xfId="0" applyFont="1" applyFill="1" applyBorder="1" applyAlignment="1">
      <alignment horizontal="left" vertical="top" wrapText="1" indent="2"/>
    </xf>
    <xf numFmtId="0" fontId="12" fillId="0" borderId="3" xfId="0" applyFont="1" applyFill="1" applyBorder="1" applyAlignment="1">
      <alignment horizontal="left" vertical="top" wrapText="1" indent="2"/>
    </xf>
    <xf numFmtId="0" fontId="12" fillId="0" borderId="1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165" fontId="45" fillId="0" borderId="0" xfId="1" applyFont="1" applyAlignment="1">
      <alignment horizontal="right" vertical="center" wrapText="1"/>
    </xf>
    <xf numFmtId="4" fontId="46" fillId="0" borderId="6" xfId="0" applyNumberFormat="1" applyFont="1" applyBorder="1" applyAlignment="1">
      <alignment horizontal="right" vertical="top" wrapText="1"/>
    </xf>
    <xf numFmtId="0" fontId="39" fillId="0" borderId="6" xfId="40" applyNumberFormat="1" applyFont="1" applyFill="1" applyBorder="1" applyAlignment="1" applyProtection="1">
      <alignment horizontal="left" vertical="top" wrapText="1"/>
    </xf>
    <xf numFmtId="0" fontId="39" fillId="0" borderId="6" xfId="40" applyNumberFormat="1" applyFont="1" applyFill="1" applyBorder="1" applyAlignment="1" applyProtection="1">
      <alignment vertical="top" wrapText="1"/>
    </xf>
    <xf numFmtId="0" fontId="31" fillId="0" borderId="6" xfId="40" applyNumberFormat="1" applyFont="1" applyFill="1" applyBorder="1" applyAlignment="1" applyProtection="1">
      <alignment horizontal="center" vertical="top" wrapText="1"/>
    </xf>
    <xf numFmtId="166" fontId="39" fillId="0" borderId="6" xfId="40" applyNumberFormat="1" applyFont="1" applyFill="1" applyBorder="1" applyAlignment="1" applyProtection="1">
      <alignment horizontal="center" vertical="top" wrapText="1"/>
    </xf>
    <xf numFmtId="2" fontId="39" fillId="0" borderId="6" xfId="40" applyNumberFormat="1" applyFont="1" applyFill="1" applyBorder="1" applyAlignment="1" applyProtection="1">
      <alignment horizontal="center" vertical="top" wrapText="1"/>
    </xf>
    <xf numFmtId="168" fontId="39" fillId="0" borderId="6" xfId="40" applyNumberFormat="1" applyFont="1" applyFill="1" applyBorder="1" applyAlignment="1" applyProtection="1">
      <alignment horizontal="center" vertical="top" wrapText="1"/>
    </xf>
    <xf numFmtId="4" fontId="47" fillId="0" borderId="6" xfId="0" applyNumberFormat="1" applyFont="1" applyFill="1" applyBorder="1" applyAlignment="1">
      <alignment horizontal="center" vertical="top" shrinkToFit="1"/>
    </xf>
    <xf numFmtId="0" fontId="4" fillId="0" borderId="6" xfId="0" applyFont="1" applyFill="1" applyBorder="1" applyAlignment="1">
      <alignment horizontal="left" vertical="top" wrapText="1"/>
    </xf>
    <xf numFmtId="4" fontId="4" fillId="0" borderId="6" xfId="0" applyFont="1" applyFill="1" applyBorder="1" applyAlignment="1" applyNumberFormat="1">
      <alignment horizontal="center" vertical="center" wrapText="1"/>
    </xf>
    <xf numFmtId="4" fontId="5" fillId="0" borderId="6" xfId="1" applyFont="1" applyFill="1" applyBorder="1" applyAlignment="1" applyNumberFormat="1">
      <alignment horizontal="left" vertical="top"/>
    </xf>
    <xf numFmtId="4" fontId="42" fillId="0" borderId="6" xfId="1" applyFont="1" applyFill="1" applyBorder="1" applyAlignment="1" applyNumberFormat="1">
      <alignment horizontal="left" vertical="top"/>
    </xf>
    <xf numFmtId="4" fontId="45" fillId="0" borderId="0" xfId="1" applyFont="1" applyAlignment="1" applyNumberFormat="1">
      <alignment horizontal="right" vertical="center" wrapText="1"/>
    </xf>
    <xf numFmtId="4" fontId="4" fillId="0" borderId="0" xfId="0" applyNumberFormat="1" applyFont="1" applyFill="1" applyAlignment="1">
      <alignment horizontal="left" vertical="top"/>
    </xf>
  </cellXfs>
  <cellStyles count="41">
    <cellStyle name="Акт" xfId="11"/>
    <cellStyle name="АктМТСН" xfId="12"/>
    <cellStyle name="ВедРесурсов" xfId="13"/>
    <cellStyle name="ВедРесурсовАкт" xfId="14"/>
    <cellStyle name="Индексы" xfId="15"/>
    <cellStyle name="Итоги" xfId="16"/>
    <cellStyle name="ИтогоАктБазЦ" xfId="17"/>
    <cellStyle name="ИтогоАктБИМ" xfId="18"/>
    <cellStyle name="ИтогоАктРесМет" xfId="19"/>
    <cellStyle name="ИтогоАктТекЦ" xfId="20"/>
    <cellStyle name="ИтогоБазЦ" xfId="21"/>
    <cellStyle name="ИтогоБИМ" xfId="22"/>
    <cellStyle name="ИтогоБИМ 2" xfId="23"/>
    <cellStyle name="ИтогоРесМет" xfId="24"/>
    <cellStyle name="ИтогоТекЦ" xfId="25"/>
    <cellStyle name="ЛокСмета" xfId="26"/>
    <cellStyle name="ЛокСмМТСН" xfId="27"/>
    <cellStyle name="ЛокСмМТСН 2" xfId="28"/>
    <cellStyle name="М29" xfId="29"/>
    <cellStyle name="ОбСмета" xfId="30"/>
    <cellStyle name="Обычный" xfId="0" builtinId="0"/>
    <cellStyle name="Обычный 2" xfId="2"/>
    <cellStyle name="Обычный 2 2" xfId="9"/>
    <cellStyle name="Обычный 2 3" xfId="6"/>
    <cellStyle name="Обычный 3" xfId="8"/>
    <cellStyle name="Обычный 4" xfId="3"/>
    <cellStyle name="Обычный 4 2" xfId="39"/>
    <cellStyle name="Обычный 5" xfId="4"/>
    <cellStyle name="Обычный 6" xfId="10"/>
    <cellStyle name="Обычный 7" xfId="40"/>
    <cellStyle name="Параметр" xfId="31"/>
    <cellStyle name="ПеременныеСметы" xfId="32"/>
    <cellStyle name="Процентный 2" xfId="7"/>
    <cellStyle name="РесСмета" xfId="33"/>
    <cellStyle name="СводкаСтоимРаб" xfId="34"/>
    <cellStyle name="СводРасч" xfId="35"/>
    <cellStyle name="Титул" xfId="36"/>
    <cellStyle name="Финансовый" xfId="1" builtinId="3"/>
    <cellStyle name="Финансовый 2" xfId="5"/>
    <cellStyle name="Хвост" xfId="37"/>
    <cellStyle name="Экспертиза" xfId="38"/>
  </cellStyles>
  <dxfs count="0"/>
  <tableStyles count="0" defaultTableStyle="TableStyleMedium9" defaultPivotStyle="PivotStyleLight16"/>
  <extLst>
    <ext uri="{EB79DEF2-80B8-43e5-95BD-54CBDDF9020C}">
      <ns2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274240</xdr:colOff>
      <xdr:row>0</xdr:row>
      <xdr:rowOff>9144</xdr:rowOff>
    </xdr:from>
    <xdr:ext cx="886206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0" y="0"/>
          <a:ext cx="8862060" cy="0"/>
        </a:xfrm>
        <a:custGeom>
          <a:avLst/>
          <a:gdLst/>
          <a:ahLst/>
          <a:cxnLst/>
          <a:rect l="0" t="0" r="0" b="0"/>
          <a:pathLst>
            <a:path w="8862060">
              <a:moveTo>
                <a:pt x="0" y="0"/>
              </a:moveTo>
              <a:lnTo>
                <a:pt x="8861471" y="0"/>
              </a:lnTo>
            </a:path>
          </a:pathLst>
        </a:custGeom>
        <a:ln w="18288">
          <a:solidFill>
            <a:srgbClr val="464646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ns1="http://schemas.openxmlformats.org/markup-compatibility/2006" xmlns:r="http://schemas.openxmlformats.org/officeDocument/2006/relationships" xmlns:x14ac="http://schemas.microsoft.com/office/spreadsheetml/2009/9/ac" ns1:Ignorable="x14ac">
  <sheetPr>
    <pageSetUpPr fitToPage="1"/>
  </sheetPr>
  <dimension ref="A1:S147"/>
  <sheetViews>
    <sheetView tabSelected="1" view="pageBreakPreview" zoomScale="70" zoomScaleNormal="100" zoomScaleSheetLayoutView="70" workbookViewId="0">
      <pane ySplit="7" topLeftCell="A8" activePane="bottomLeft" state="frozen"/>
      <selection pane="bottomLeft" activeCell="A4" sqref="A4:H4"/>
    </sheetView>
  </sheetViews>
  <sheetFormatPr defaultColWidth="9.33203125" defaultRowHeight="12.75"/>
  <cols>
    <col min="1" max="1" width="5.33203125" style="16" customWidth="1"/>
    <col min="2" max="2" width="8.6640625" style="16" customWidth="1"/>
    <col min="3" max="4" width="12.1640625" style="16" customWidth="1"/>
    <col min="5" max="5" width="21.33203125" style="16" customWidth="1"/>
    <col min="6" max="6" width="25.1640625" style="16" customWidth="1"/>
    <col min="7" max="7" width="9.6640625" style="16" customWidth="1"/>
    <col min="8" max="8" width="16.83203125" style="16" customWidth="1"/>
    <col min="9" max="9" width="14.83203125" style="16" customWidth="1"/>
    <col min="10" max="10" width="14.1640625" style="16" customWidth="1"/>
    <col min="11" max="11" width="16" style="16" customWidth="1"/>
    <col min="12" max="12" width="18.33203125" style="16" customWidth="1"/>
    <col min="13" max="13" width="21.1640625" style="16" customWidth="1"/>
    <col min="14" max="14" width="17" style="16" customWidth="1"/>
    <col min="15" max="15" width="16.83203125" style="16" customWidth="1"/>
    <col min="16" max="16" width="16" style="16" customWidth="1"/>
    <col min="17" max="17" width="14.5" style="16" customWidth="1"/>
    <col min="18" max="18" width="16.1640625" style="16" customWidth="1"/>
    <col min="19" max="16384" width="9.33203125" style="16"/>
  </cols>
  <sheetData>
    <row r="1" spans="1:18">
      <c r="A1" s="47" t="s">
        <v>22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8">
      <c r="A2" s="17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18"/>
      <c r="O2" s="18"/>
      <c r="P2" s="19"/>
      <c r="Q2" s="19"/>
      <c r="R2" s="19"/>
    </row>
    <row r="3" spans="1:18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8"/>
      <c r="O3" s="18"/>
      <c r="P3" s="19"/>
      <c r="Q3" s="19"/>
      <c r="R3" s="19"/>
    </row>
    <row r="4" spans="1:18">
      <c r="A4" s="47" t="s">
        <v>71</v>
      </c>
      <c r="B4" s="47"/>
      <c r="C4" s="47"/>
      <c r="D4" s="47"/>
      <c r="E4" s="47"/>
      <c r="F4" s="47"/>
      <c r="G4" s="47"/>
      <c r="H4" s="47"/>
      <c r="I4" s="17"/>
      <c r="J4" s="17"/>
      <c r="K4" s="17"/>
      <c r="L4" s="17"/>
      <c r="M4" s="18"/>
      <c r="N4" s="18"/>
      <c r="O4" s="18"/>
      <c r="P4" s="19"/>
      <c r="Q4" s="19"/>
      <c r="R4" s="19"/>
    </row>
    <row r="6" spans="1:18">
      <c r="A6" s="54" t="s">
        <v>0</v>
      </c>
      <c r="B6" s="56" t="s">
        <v>1</v>
      </c>
      <c r="C6" s="60" t="s">
        <v>6</v>
      </c>
      <c r="D6" s="61"/>
      <c r="E6" s="67" t="s">
        <v>7</v>
      </c>
      <c r="F6" s="68"/>
      <c r="G6" s="72" t="s">
        <v>18</v>
      </c>
      <c r="H6" s="69" t="s">
        <v>8</v>
      </c>
      <c r="I6" s="70"/>
      <c r="J6" s="71"/>
      <c r="K6" s="64" t="s">
        <v>15</v>
      </c>
      <c r="L6" s="65"/>
      <c r="M6" s="65"/>
      <c r="N6" s="66"/>
      <c r="O6" s="74" t="s">
        <v>9</v>
      </c>
      <c r="P6" s="76" t="s">
        <v>13</v>
      </c>
      <c r="Q6" s="62" t="s">
        <v>14</v>
      </c>
      <c r="R6" s="63"/>
    </row>
    <row r="7" spans="1:18" ht="38.25">
      <c r="A7" s="55"/>
      <c r="B7" s="57"/>
      <c r="C7" s="20" t="s">
        <v>3</v>
      </c>
      <c r="D7" s="20" t="s">
        <v>2</v>
      </c>
      <c r="E7" s="21" t="s">
        <v>3</v>
      </c>
      <c r="F7" s="22" t="s">
        <v>10</v>
      </c>
      <c r="G7" s="73"/>
      <c r="H7" s="21" t="s">
        <v>3</v>
      </c>
      <c r="I7" s="23" t="s">
        <v>11</v>
      </c>
      <c r="J7" s="22" t="s">
        <v>10</v>
      </c>
      <c r="K7" s="21" t="s">
        <v>3</v>
      </c>
      <c r="L7" s="23" t="s">
        <v>12</v>
      </c>
      <c r="M7" s="24" t="s">
        <v>4</v>
      </c>
      <c r="N7" s="22" t="s">
        <v>10</v>
      </c>
      <c r="O7" s="75"/>
      <c r="P7" s="77"/>
      <c r="Q7" s="21" t="s">
        <v>3</v>
      </c>
      <c r="R7" s="22" t="s">
        <v>10</v>
      </c>
    </row>
    <row r="8" spans="1:18">
      <c r="A8" s="25">
        <v>1</v>
      </c>
      <c r="B8" s="25">
        <v>2</v>
      </c>
      <c r="C8" s="25">
        <v>3</v>
      </c>
      <c r="D8" s="25">
        <v>4</v>
      </c>
      <c r="E8" s="25">
        <v>5</v>
      </c>
      <c r="F8" s="25">
        <v>6</v>
      </c>
      <c r="G8" s="25">
        <v>7</v>
      </c>
      <c r="H8" s="25">
        <v>8</v>
      </c>
      <c r="I8" s="25">
        <v>9</v>
      </c>
      <c r="J8" s="25">
        <v>10</v>
      </c>
      <c r="K8" s="25">
        <v>11</v>
      </c>
      <c r="L8" s="25">
        <v>12</v>
      </c>
      <c r="M8" s="25">
        <v>13</v>
      </c>
      <c r="N8" s="25">
        <v>14</v>
      </c>
      <c r="O8" s="25">
        <v>15</v>
      </c>
      <c r="P8" s="25">
        <v>16</v>
      </c>
      <c r="Q8" s="25">
        <v>17</v>
      </c>
      <c r="R8" s="25">
        <v>18</v>
      </c>
    </row>
    <row r="9" spans="1:18" ht="51.75" customHeight="1">
      <c r="A9" s="51" t="s">
        <v>72</v>
      </c>
      <c r="B9" s="52"/>
      <c r="C9" s="52"/>
      <c r="D9" s="52"/>
      <c r="E9" s="52"/>
      <c r="F9" s="52"/>
      <c r="G9" s="52"/>
      <c r="H9" s="53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8" ht="19.5" customHeight="1">
      <c r="A10" s="26"/>
      <c r="B10" s="58" t="s">
        <v>73</v>
      </c>
      <c r="C10" s="59"/>
      <c r="D10" s="59"/>
      <c r="E10" s="59"/>
      <c r="F10" s="59"/>
      <c r="G10" s="13"/>
      <c r="H10" s="13"/>
      <c r="I10" s="11"/>
      <c r="J10" s="27"/>
      <c r="K10" s="7"/>
      <c r="L10" s="3"/>
      <c r="M10" s="28"/>
      <c r="N10" s="7"/>
      <c r="O10" s="28"/>
      <c r="P10" s="26"/>
      <c r="Q10" s="29"/>
      <c r="R10" s="29"/>
    </row>
    <row r="11" spans="1:18" ht="127.5">
      <c r="A11" s="26">
        <v>1</v>
      </c>
      <c r="B11" s="8">
        <v>1</v>
      </c>
      <c r="C11" s="9" t="s">
        <v>74</v>
      </c>
      <c r="D11" s="9" t="s">
        <v>74</v>
      </c>
      <c r="E11" s="10" t="s">
        <v>75</v>
      </c>
      <c r="F11" s="10" t="s">
        <v>75</v>
      </c>
      <c r="G11" s="4" t="s">
        <v>17</v>
      </c>
      <c r="H11" s="8">
        <v>2</v>
      </c>
      <c r="I11" s="8">
        <v>-2</v>
      </c>
      <c r="J11" s="27">
        <f>H11+I11</f>
        <v>0</v>
      </c>
      <c r="K11" s="7">
        <v>2144.31</v>
      </c>
      <c r="L11" s="3"/>
      <c r="M11" s="88">
        <v>-2144.31</v>
      </c>
      <c r="N11" s="7">
        <f t="shared" ref="N11:N18" si="0">K11+L11+M11</f>
        <v>0</v>
      </c>
      <c r="O11" s="7">
        <f t="shared" ref="O11:O74" si="1">N11-K11</f>
        <v>-2144.31</v>
      </c>
      <c r="P11" s="87" t="inlineStr">
        <is>
          <t>Исключён монтаж двух плат/стоек прежнего решения: текущая СКС построена на новом активном оборудовании.</t>
        </is>
      </c>
      <c r="Q11" s="31" t="s">
        <v>54</v>
      </c>
      <c r="R11" s="31" t="inlineStr">
        <is>
          <t>23/085-И-ИОС5-ТЧ, листы 4–6; 23/085-И-ИОС5, листы 1, 4–8; 23/085-И-ИОС5.СО, лист 5, поз. 101–109</t>
        </is>
      </c>
    </row>
    <row r="12" spans="1:18" ht="102" customHeight="1">
      <c r="A12" s="26">
        <v>2</v>
      </c>
      <c r="B12" s="8">
        <v>2</v>
      </c>
      <c r="C12" s="9" t="s">
        <v>76</v>
      </c>
      <c r="D12" s="9" t="s">
        <v>76</v>
      </c>
      <c r="E12" s="10" t="s">
        <v>77</v>
      </c>
      <c r="F12" s="10" t="s">
        <v>77</v>
      </c>
      <c r="G12" s="4" t="s">
        <v>23</v>
      </c>
      <c r="H12" s="8">
        <v>1</v>
      </c>
      <c r="I12" s="8">
        <v>-1</v>
      </c>
      <c r="J12" s="27">
        <f t="shared" ref="J12:J39" si="2">H12+I12</f>
        <v>0</v>
      </c>
      <c r="K12" s="7">
        <v>58261.919999999998</v>
      </c>
      <c r="L12" s="3"/>
      <c r="M12" s="88">
        <v>-58261.919999999998</v>
      </c>
      <c r="N12" s="7">
        <f t="shared" si="0"/>
        <v>0</v>
      </c>
      <c r="O12" s="7">
        <f t="shared" si="1"/>
        <v>-58261.919999999998</v>
      </c>
      <c r="P12" s="87" t="inlineStr">
        <is>
          <t>Исключён коммутатор MES2324 прежнего решения; в текущей СКС приняты MES2448B и MES2424B.</t>
        </is>
      </c>
      <c r="Q12" s="31" t="s">
        <v>54</v>
      </c>
      <c r="R12" s="31" t="inlineStr">
        <is>
          <t>23/085-И-ИОС5-ТЧ, листы 4–6; 23/085-И-ИОС5, листы 1, 4–8; 23/085-И-ИОС5.СО, лист 5, поз. 101–109</t>
        </is>
      </c>
    </row>
    <row r="13" spans="1:18" ht="114.75" customHeight="1">
      <c r="A13" s="26">
        <v>3</v>
      </c>
      <c r="B13" s="8">
        <v>3</v>
      </c>
      <c r="C13" s="9" t="s">
        <v>152</v>
      </c>
      <c r="D13" s="9" t="s">
        <v>152</v>
      </c>
      <c r="E13" s="10" t="s">
        <v>78</v>
      </c>
      <c r="F13" s="10" t="s">
        <v>78</v>
      </c>
      <c r="G13" s="4" t="s">
        <v>23</v>
      </c>
      <c r="H13" s="8">
        <v>1</v>
      </c>
      <c r="I13" s="8">
        <v>-1</v>
      </c>
      <c r="J13" s="27">
        <f t="shared" si="2"/>
        <v>0</v>
      </c>
      <c r="K13" s="7">
        <v>331760.44</v>
      </c>
      <c r="L13" s="3"/>
      <c r="M13" s="88">
        <v>-331760.44</v>
      </c>
      <c r="N13" s="7">
        <f t="shared" si="0"/>
        <v>0</v>
      </c>
      <c r="O13" s="7">
        <f t="shared" si="1"/>
        <v>-331760.44</v>
      </c>
      <c r="P13" s="87" t="inlineStr">
        <is>
          <t>Исключён сервер RM прежнего решения: в текущей спецификации этой модели нет; предусмотрены шкаф, кросс и ИБП серверной.</t>
        </is>
      </c>
      <c r="Q13" s="31" t="s">
        <v>54</v>
      </c>
      <c r="R13" s="31" t="inlineStr">
        <is>
          <t>23/085-И-ИОС5-ТЧ, листы 4–6; 23/085-И-ИОС5, листы 1, 4–8; 23/085-И-ИОС5.СО, лист 5, поз. 101–109</t>
        </is>
      </c>
    </row>
    <row r="14" spans="1:18" ht="140.25" customHeight="1">
      <c r="A14" s="26">
        <v>4</v>
      </c>
      <c r="B14" s="8">
        <v>4</v>
      </c>
      <c r="C14" s="9" t="s">
        <v>79</v>
      </c>
      <c r="D14" s="9" t="s">
        <v>79</v>
      </c>
      <c r="E14" s="10" t="s">
        <v>80</v>
      </c>
      <c r="F14" s="10" t="s">
        <v>80</v>
      </c>
      <c r="G14" s="4" t="s">
        <v>81</v>
      </c>
      <c r="H14" s="2">
        <v>0.2</v>
      </c>
      <c r="I14" s="8">
        <v>-0.2</v>
      </c>
      <c r="J14" s="27">
        <f t="shared" si="2"/>
        <v>0</v>
      </c>
      <c r="K14" s="7">
        <v>760.43</v>
      </c>
      <c r="L14" s="3"/>
      <c r="M14" s="88">
        <v>-760.43</v>
      </c>
      <c r="N14" s="7">
        <f t="shared" si="0"/>
        <v>0</v>
      </c>
      <c r="O14" s="7">
        <f t="shared" si="1"/>
        <v>-760.43</v>
      </c>
      <c r="P14" s="87" t="inlineStr">
        <is>
          <t>Исключён монтаж двух настольных телефонных аппаратов: текущий проект заканчивает абонентские линии розетками RJ-11, аппараты не специфицированы.</t>
        </is>
      </c>
      <c r="Q14" s="31" t="s">
        <v>54</v>
      </c>
      <c r="R14" s="31" t="inlineStr">
        <is>
          <t>23/085-И-ИОС5-ТЧ, листы 4–6; 23/085-И-ИОС5, листы 1, 4–8; 23/085-И-ИОС5.СО, лист 5, поз. 101–109</t>
        </is>
      </c>
    </row>
    <row r="15" spans="1:18" ht="102" customHeight="1">
      <c r="A15" s="26">
        <v>5</v>
      </c>
      <c r="B15" s="8">
        <v>5</v>
      </c>
      <c r="C15" s="9" t="s">
        <v>150</v>
      </c>
      <c r="D15" s="9" t="s">
        <v>150</v>
      </c>
      <c r="E15" s="10" t="s">
        <v>82</v>
      </c>
      <c r="F15" s="10" t="s">
        <v>82</v>
      </c>
      <c r="G15" s="4" t="s">
        <v>23</v>
      </c>
      <c r="H15" s="8">
        <v>1</v>
      </c>
      <c r="I15" s="8">
        <v>-1</v>
      </c>
      <c r="J15" s="27">
        <f t="shared" si="2"/>
        <v>0</v>
      </c>
      <c r="K15" s="7">
        <v>10072.98</v>
      </c>
      <c r="L15" s="3"/>
      <c r="M15" s="88">
        <v>-10072.98</v>
      </c>
      <c r="N15" s="7">
        <f t="shared" si="0"/>
        <v>0</v>
      </c>
      <c r="O15" s="7">
        <f t="shared" si="1"/>
        <v>-10072.98</v>
      </c>
      <c r="P15" s="87" t="inlineStr">
        <is>
          <t>Исключён телефонный аппарат Maxicom MP11: модель отсутствует в текущей спецификации ТЛФ.</t>
        </is>
      </c>
      <c r="Q15" s="31" t="s">
        <v>54</v>
      </c>
      <c r="R15" s="31" t="inlineStr">
        <is>
          <t>23/085-И-ИОС5-ТЧ, листы 4–6; 23/085-И-ИОС5, листы 1, 4–8; 23/085-И-ИОС5.СО, лист 5, поз. 101–109</t>
        </is>
      </c>
    </row>
    <row r="16" spans="1:18" ht="102" customHeight="1">
      <c r="A16" s="26">
        <v>6</v>
      </c>
      <c r="B16" s="8">
        <v>6</v>
      </c>
      <c r="C16" s="9" t="s">
        <v>150</v>
      </c>
      <c r="D16" s="9" t="s">
        <v>150</v>
      </c>
      <c r="E16" s="10" t="s">
        <v>83</v>
      </c>
      <c r="F16" s="10" t="s">
        <v>83</v>
      </c>
      <c r="G16" s="4" t="s">
        <v>23</v>
      </c>
      <c r="H16" s="8">
        <v>1</v>
      </c>
      <c r="I16" s="8">
        <v>-1</v>
      </c>
      <c r="J16" s="27">
        <f t="shared" si="2"/>
        <v>0</v>
      </c>
      <c r="K16" s="7">
        <v>6622</v>
      </c>
      <c r="L16" s="3"/>
      <c r="M16" s="88">
        <v>-6622</v>
      </c>
      <c r="N16" s="7">
        <f t="shared" si="0"/>
        <v>0</v>
      </c>
      <c r="O16" s="7">
        <f t="shared" si="1"/>
        <v>-6622</v>
      </c>
      <c r="P16" s="87" t="inlineStr">
        <is>
          <t>Исключён телефонный аппарат STA30W: модель отсутствует в текущей спецификации ТЛФ.</t>
        </is>
      </c>
      <c r="Q16" s="31" t="s">
        <v>54</v>
      </c>
      <c r="R16" s="31" t="inlineStr">
        <is>
          <t>23/085-И-ИОС5-ТЧ, листы 4–6; 23/085-И-ИОС5, листы 1, 4–8; 23/085-И-ИОС5.СО, лист 5, поз. 101–109</t>
        </is>
      </c>
    </row>
    <row r="17" spans="1:18" ht="17.25" customHeight="1">
      <c r="A17" s="26"/>
      <c r="B17" s="58" t="s">
        <v>84</v>
      </c>
      <c r="C17" s="59"/>
      <c r="D17" s="59"/>
      <c r="E17" s="59"/>
      <c r="F17" s="59"/>
      <c r="G17" s="15"/>
      <c r="H17" s="15"/>
      <c r="I17" s="6"/>
      <c r="J17" s="27"/>
      <c r="K17" s="7"/>
      <c r="L17" s="7"/>
      <c r="M17" s="7"/>
      <c r="N17" s="7"/>
      <c r="O17" s="7"/>
      <c r="P17" s="30" t="inlineStr">
        <is>
          <t/>
        </is>
      </c>
      <c r="Q17" s="31" t="inlineStr">
        <is>
          <t/>
        </is>
      </c>
      <c r="R17" s="31" t="inlineStr">
        <is>
          <t/>
        </is>
      </c>
    </row>
    <row r="18" spans="1:18" ht="127.5" customHeight="1">
      <c r="A18" s="26">
        <v>7</v>
      </c>
      <c r="B18" s="8">
        <v>7</v>
      </c>
      <c r="C18" s="9" t="s">
        <v>79</v>
      </c>
      <c r="D18" s="9" t="s">
        <v>79</v>
      </c>
      <c r="E18" s="10" t="s">
        <v>80</v>
      </c>
      <c r="F18" s="10" t="s">
        <v>80</v>
      </c>
      <c r="G18" s="4" t="s">
        <v>81</v>
      </c>
      <c r="H18" s="2">
        <v>0.4</v>
      </c>
      <c r="I18" s="14">
        <v>-0.4</v>
      </c>
      <c r="J18" s="27">
        <f t="shared" si="2"/>
        <v>0</v>
      </c>
      <c r="K18" s="7">
        <v>1520.86</v>
      </c>
      <c r="L18" s="7"/>
      <c r="M18" s="7">
        <v>-1520.86</v>
      </c>
      <c r="N18" s="7">
        <f t="shared" si="0"/>
        <v>0</v>
      </c>
      <c r="O18" s="7">
        <f t="shared" si="1"/>
        <v>-1520.86</v>
      </c>
      <c r="P18" s="87" t="inlineStr">
        <is>
          <t>Исключён монтаж четырёх аппаратов прежней селекторной связи; действующий проект применяет адресную систему связи МГН «Яна».</t>
        </is>
      </c>
      <c r="Q18" s="31" t="s">
        <v>54</v>
      </c>
      <c r="R18" s="31" t="inlineStr">
        <is>
          <t>23/085-И-ИОС5-ТЧ, лист 11; 23/085-И-ИОС5, листы 1, 4–7; 23/085-И-ИОС5.СО, лист 4, поз. 86–94</t>
        </is>
      </c>
    </row>
    <row r="19" spans="1:18" ht="242.25">
      <c r="A19" s="26">
        <v>8</v>
      </c>
      <c r="B19" s="8">
        <v>8</v>
      </c>
      <c r="C19" s="9" t="s">
        <v>85</v>
      </c>
      <c r="D19" s="9" t="s">
        <v>85</v>
      </c>
      <c r="E19" s="10" t="s">
        <v>86</v>
      </c>
      <c r="F19" s="10" t="s">
        <v>86</v>
      </c>
      <c r="G19" s="4" t="s">
        <v>23</v>
      </c>
      <c r="H19" s="8">
        <v>1</v>
      </c>
      <c r="I19" s="14">
        <v>-1</v>
      </c>
      <c r="J19" s="32">
        <f t="shared" si="2"/>
        <v>0</v>
      </c>
      <c r="K19" s="7">
        <v>6288.28</v>
      </c>
      <c r="L19" s="7"/>
      <c r="M19" s="7">
        <v>-6288.28</v>
      </c>
      <c r="N19" s="7">
        <f t="shared" ref="N19:N26" si="3">K19+L19+M19</f>
        <v>0</v>
      </c>
      <c r="O19" s="7">
        <f t="shared" si="1"/>
        <v>-6288.28</v>
      </c>
      <c r="P19" s="87" t="inlineStr">
        <is>
          <t>Исключён пульт GC-1006D1 прежней селекторной связи; в текущем решении принят пульт AN-CO8.</t>
        </is>
      </c>
      <c r="Q19" s="31" t="s">
        <v>54</v>
      </c>
      <c r="R19" s="31" t="inlineStr">
        <is>
          <t>23/085-И-ИОС5-ТЧ, лист 11; 23/085-И-ИОС5, листы 1, 4–7; 23/085-И-ИОС5.СО, лист 4, поз. 86–94</t>
        </is>
      </c>
    </row>
    <row r="20" spans="1:18" ht="102">
      <c r="A20" s="26">
        <v>9</v>
      </c>
      <c r="B20" s="8">
        <v>9</v>
      </c>
      <c r="C20" s="9" t="s">
        <v>87</v>
      </c>
      <c r="D20" s="9" t="s">
        <v>87</v>
      </c>
      <c r="E20" s="10" t="s">
        <v>88</v>
      </c>
      <c r="F20" s="10" t="s">
        <v>88</v>
      </c>
      <c r="G20" s="4" t="s">
        <v>23</v>
      </c>
      <c r="H20" s="8">
        <v>3</v>
      </c>
      <c r="I20" s="14">
        <v>-3</v>
      </c>
      <c r="J20" s="27">
        <f t="shared" si="2"/>
        <v>0</v>
      </c>
      <c r="K20" s="7">
        <v>5212.34</v>
      </c>
      <c r="L20" s="7"/>
      <c r="M20" s="7">
        <v>-5212.34</v>
      </c>
      <c r="N20" s="7">
        <f t="shared" si="3"/>
        <v>0</v>
      </c>
      <c r="O20" s="7">
        <f t="shared" si="1"/>
        <v>-5212.34</v>
      </c>
      <c r="P20" s="87" t="inlineStr">
        <is>
          <t>Исключены три трубки GC-5002T1; текущий состав связи МГН задан оборудованием AL-MGN-2 и AN-BG.</t>
        </is>
      </c>
      <c r="Q20" s="31" t="s">
        <v>54</v>
      </c>
      <c r="R20" s="31" t="inlineStr">
        <is>
          <t>23/085-И-ИОС5-ТЧ, лист 11; 23/085-И-ИОС5, листы 1, 4–7; 23/085-И-ИОС5.СО, лист 4, поз. 86–94</t>
        </is>
      </c>
    </row>
    <row r="21" spans="1:18" ht="216.75">
      <c r="A21" s="26">
        <v>10</v>
      </c>
      <c r="B21" s="8">
        <v>10</v>
      </c>
      <c r="C21" s="9" t="s">
        <v>52</v>
      </c>
      <c r="D21" s="9" t="s">
        <v>52</v>
      </c>
      <c r="E21" s="10" t="s">
        <v>39</v>
      </c>
      <c r="F21" s="10" t="s">
        <v>39</v>
      </c>
      <c r="G21" s="4" t="s">
        <v>16</v>
      </c>
      <c r="H21" s="5">
        <v>0.86</v>
      </c>
      <c r="I21" s="14">
        <v>-0.86</v>
      </c>
      <c r="J21" s="27">
        <f t="shared" si="2"/>
        <v>0</v>
      </c>
      <c r="K21" s="7">
        <v>984</v>
      </c>
      <c r="L21" s="7"/>
      <c r="M21" s="7">
        <v>-984</v>
      </c>
      <c r="N21" s="7">
        <f t="shared" ref="N21:N22" si="4">K21+L21+M21</f>
        <v>0</v>
      </c>
      <c r="O21" s="7">
        <f t="shared" si="1"/>
        <v>-984</v>
      </c>
      <c r="P21" s="87" t="inlineStr">
        <is>
          <t>Исключена протяжка 86 м кабеля прежней селекторной связи; трассы и кабель текущей МГН учтены отдельными строками.</t>
        </is>
      </c>
      <c r="Q21" s="31" t="s">
        <v>54</v>
      </c>
      <c r="R21" s="31" t="inlineStr">
        <is>
          <t>23/085-И-ИОС5-ТЧ, лист 11; 23/085-И-ИОС5, листы 1, 4–7; 23/085-И-ИОС5.СО, лист 4, поз. 86–94</t>
        </is>
      </c>
    </row>
    <row r="22" spans="1:18" ht="102" customHeight="1">
      <c r="A22" s="26">
        <v>11</v>
      </c>
      <c r="B22" s="8">
        <v>11</v>
      </c>
      <c r="C22" s="9" t="s">
        <v>47</v>
      </c>
      <c r="D22" s="9" t="s">
        <v>47</v>
      </c>
      <c r="E22" s="10" t="s">
        <v>53</v>
      </c>
      <c r="F22" s="10" t="s">
        <v>53</v>
      </c>
      <c r="G22" s="4" t="s">
        <v>20</v>
      </c>
      <c r="H22" s="5">
        <v>87.72</v>
      </c>
      <c r="I22" s="14">
        <v>-87.72</v>
      </c>
      <c r="J22" s="27">
        <f t="shared" si="2"/>
        <v>0</v>
      </c>
      <c r="K22" s="7">
        <v>1073.53</v>
      </c>
      <c r="L22" s="7"/>
      <c r="M22" s="7">
        <v>-1073.53</v>
      </c>
      <c r="N22" s="7">
        <f t="shared" si="4"/>
        <v>0</v>
      </c>
      <c r="O22" s="7">
        <f t="shared" si="1"/>
        <v>-1073.53</v>
      </c>
      <c r="P22" s="87" t="inlineStr">
        <is>
          <t>Исключено 87,72 м кабеля КПСВВ старой селекторной связи; текущая марка и длина заданы новым решением МГН.</t>
        </is>
      </c>
      <c r="Q22" s="31" t="s">
        <v>54</v>
      </c>
      <c r="R22" s="31" t="inlineStr">
        <is>
          <t>23/085-И-ИОС5-ТЧ, лист 11; 23/085-И-ИОС5, листы 1, 4–7; 23/085-И-ИОС5.СО, лист 4, поз. 86–94</t>
        </is>
      </c>
    </row>
    <row r="23" spans="1:18" ht="16.5" customHeight="1">
      <c r="A23" s="26"/>
      <c r="B23" s="58" t="s">
        <v>89</v>
      </c>
      <c r="C23" s="59"/>
      <c r="D23" s="59"/>
      <c r="E23" s="59"/>
      <c r="F23" s="59"/>
      <c r="G23" s="13"/>
      <c r="H23" s="13"/>
      <c r="I23" s="12"/>
      <c r="J23" s="27"/>
      <c r="K23" s="7"/>
      <c r="L23" s="7"/>
      <c r="M23" s="7"/>
      <c r="N23" s="7"/>
      <c r="O23" s="7"/>
      <c r="P23" s="30" t="inlineStr">
        <is>
          <t/>
        </is>
      </c>
      <c r="Q23" s="31" t="inlineStr">
        <is>
          <t/>
        </is>
      </c>
      <c r="R23" s="31" t="inlineStr">
        <is>
          <t/>
        </is>
      </c>
    </row>
    <row r="24" spans="1:18" ht="127.5" customHeight="1">
      <c r="A24" s="26">
        <v>12</v>
      </c>
      <c r="B24" s="8">
        <v>12</v>
      </c>
      <c r="C24" s="9" t="s">
        <v>90</v>
      </c>
      <c r="D24" s="9" t="s">
        <v>90</v>
      </c>
      <c r="E24" s="10" t="s">
        <v>91</v>
      </c>
      <c r="F24" s="10" t="s">
        <v>91</v>
      </c>
      <c r="G24" s="4" t="s">
        <v>17</v>
      </c>
      <c r="H24" s="8">
        <v>1</v>
      </c>
      <c r="I24" s="7">
        <v>-1</v>
      </c>
      <c r="J24" s="27">
        <f t="shared" si="2"/>
        <v>0</v>
      </c>
      <c r="K24" s="7">
        <v>1072.49</v>
      </c>
      <c r="L24" s="7"/>
      <c r="M24" s="7">
        <v>-1072.49</v>
      </c>
      <c r="N24" s="7">
        <f t="shared" si="3"/>
        <v>0</v>
      </c>
      <c r="O24" s="7">
        <f t="shared" si="1"/>
        <v>-1072.49</v>
      </c>
      <c r="P24" s="87" t="inlineStr">
        <is>
          <t>Исключён монтаж абонентского трансформатора старой радиофикации; текущий проект предусматривает сопряжение ЛСО с РСО через УС-2.</t>
        </is>
      </c>
      <c r="Q24" s="31" t="s">
        <v>54</v>
      </c>
      <c r="R24" s="31" t="inlineStr">
        <is>
          <t>23/085-И-ИОС5-ТЧ, лист 6; 23/085-И-ИОС5, листы 1, 4–7, 19; 23/085-И-ИОС5.СО, лист 5, поз. 110, 118</t>
        </is>
      </c>
    </row>
    <row r="25" spans="1:18" ht="102" customHeight="1">
      <c r="A25" s="26">
        <v>13</v>
      </c>
      <c r="B25" s="8">
        <v>13</v>
      </c>
      <c r="C25" s="9" t="s">
        <v>92</v>
      </c>
      <c r="D25" s="9" t="s">
        <v>92</v>
      </c>
      <c r="E25" s="10" t="s">
        <v>93</v>
      </c>
      <c r="F25" s="10" t="s">
        <v>93</v>
      </c>
      <c r="G25" s="4" t="s">
        <v>27</v>
      </c>
      <c r="H25" s="8">
        <v>1</v>
      </c>
      <c r="I25" s="7">
        <v>-1</v>
      </c>
      <c r="J25" s="27">
        <f t="shared" si="2"/>
        <v>0</v>
      </c>
      <c r="K25" s="7">
        <v>3355.28</v>
      </c>
      <c r="L25" s="7"/>
      <c r="M25" s="7">
        <v>-3355.28</v>
      </c>
      <c r="N25" s="7">
        <f t="shared" si="3"/>
        <v>0</v>
      </c>
      <c r="O25" s="7">
        <f t="shared" si="1"/>
        <v>-3355.28</v>
      </c>
      <c r="P25" s="87" t="inlineStr">
        <is>
          <t>Исключён трансформатор ТГА-10 старой радиофикации; в текущей спецификации он отсутствует.</t>
        </is>
      </c>
      <c r="Q25" s="31" t="s">
        <v>54</v>
      </c>
      <c r="R25" s="31" t="inlineStr">
        <is>
          <t>23/085-И-ИОС5-ТЧ, лист 6; 23/085-И-ИОС5, листы 1, 4–7, 19; 23/085-И-ИОС5.СО, лист 5, поз. 110, 118</t>
        </is>
      </c>
    </row>
    <row r="26" spans="1:18" ht="102" customHeight="1">
      <c r="A26" s="26">
        <v>14</v>
      </c>
      <c r="B26" s="8">
        <v>14</v>
      </c>
      <c r="C26" s="9" t="s">
        <v>44</v>
      </c>
      <c r="D26" s="9" t="s">
        <v>44</v>
      </c>
      <c r="E26" s="10" t="s">
        <v>45</v>
      </c>
      <c r="F26" s="10" t="s">
        <v>45</v>
      </c>
      <c r="G26" s="4" t="s">
        <v>17</v>
      </c>
      <c r="H26" s="8">
        <v>4</v>
      </c>
      <c r="I26" s="7">
        <v>-4</v>
      </c>
      <c r="J26" s="27">
        <f t="shared" si="2"/>
        <v>0</v>
      </c>
      <c r="K26" s="7">
        <v>3992.45</v>
      </c>
      <c r="L26" s="7"/>
      <c r="M26" s="7">
        <v>-3992.45</v>
      </c>
      <c r="N26" s="7">
        <f t="shared" si="3"/>
        <v>0</v>
      </c>
      <c r="O26" s="7">
        <f t="shared" si="1"/>
        <v>-3992.45</v>
      </c>
      <c r="P26" s="87" t="inlineStr">
        <is>
          <t>Исключены четыре громкоговорителя старой радиофикации; состав ЛСО и СОУЭ принят в текущем ИОС5.</t>
        </is>
      </c>
      <c r="Q26" s="31" t="s">
        <v>54</v>
      </c>
      <c r="R26" s="31" t="inlineStr">
        <is>
          <t>23/085-И-ИОС5-ТЧ, лист 6; 23/085-И-ИОС5, листы 1, 4–7, 19; 23/085-И-ИОС5.СО, лист 5, поз. 110, 118</t>
        </is>
      </c>
    </row>
    <row r="27" spans="1:18" ht="127.5" customHeight="1">
      <c r="A27" s="26">
        <v>15</v>
      </c>
      <c r="B27" s="14" t="s">
        <v>94</v>
      </c>
      <c r="C27" s="9" t="s">
        <v>95</v>
      </c>
      <c r="D27" s="9" t="s">
        <v>95</v>
      </c>
      <c r="E27" s="10" t="s">
        <v>96</v>
      </c>
      <c r="F27" s="10" t="s">
        <v>96</v>
      </c>
      <c r="G27" s="4" t="s">
        <v>23</v>
      </c>
      <c r="H27" s="8">
        <v>4</v>
      </c>
      <c r="I27" s="7">
        <v>-4</v>
      </c>
      <c r="J27" s="27">
        <f t="shared" si="2"/>
        <v>0</v>
      </c>
      <c r="K27" s="7">
        <v>3904.89</v>
      </c>
      <c r="L27" s="7"/>
      <c r="M27" s="7">
        <v>-3904.89</v>
      </c>
      <c r="N27" s="7">
        <f t="shared" ref="N27:N29" si="5">K27+L27+M27</f>
        <v>0</v>
      </c>
      <c r="O27" s="7">
        <f t="shared" si="1"/>
        <v>-3904.89</v>
      </c>
      <c r="P27" s="87" t="inlineStr">
        <is>
          <t>Исключены четыре радиоприёмника «Нейва»: текущая ЛСО строится на УС-2 и речевом оповещении, приёмники не специфицированы.</t>
        </is>
      </c>
      <c r="Q27" s="31" t="s">
        <v>54</v>
      </c>
      <c r="R27" s="31" t="inlineStr">
        <is>
          <t>23/085-И-ИОС5-ТЧ, лист 6; 23/085-И-ИОС5, листы 1, 4–7, 19; 23/085-И-ИОС5.СО, лист 5, поз. 110, 118</t>
        </is>
      </c>
    </row>
    <row r="28" spans="1:18">
      <c r="A28" s="26">
        <v>16</v>
      </c>
      <c r="B28" s="8">
        <v>16</v>
      </c>
      <c r="C28" s="9" t="s">
        <v>97</v>
      </c>
      <c r="D28" s="9" t="s">
        <v>97</v>
      </c>
      <c r="E28" s="10" t="s">
        <v>98</v>
      </c>
      <c r="F28" s="10" t="s">
        <v>98</v>
      </c>
      <c r="G28" s="4" t="s">
        <v>99</v>
      </c>
      <c r="H28" s="5">
        <v>0.05</v>
      </c>
      <c r="I28" s="7">
        <v>-0.05</v>
      </c>
      <c r="J28" s="27">
        <f t="shared" si="2"/>
        <v>0</v>
      </c>
      <c r="K28" s="7">
        <v>1023.92</v>
      </c>
      <c r="L28" s="7"/>
      <c r="M28" s="7">
        <v>-1023.92</v>
      </c>
      <c r="N28" s="7">
        <f t="shared" si="5"/>
        <v>0</v>
      </c>
      <c r="O28" s="7">
        <f t="shared" si="1"/>
        <v>-1023.92</v>
      </c>
      <c r="P28" s="87" t="inlineStr">
        <is>
          <t>Исключён монтаж пяти радиорозеток: радиофикация в ИОС5 заменена локальной системой оповещения с устройством сопряжения с РСО УС-2 (ИОС5-ТЧ, лист 6, п. 4.9.2); радиорозетки проектом не предусмотрены.</t>
        </is>
      </c>
      <c r="Q28" s="31" t="s">
        <v>54</v>
      </c>
      <c r="R28" s="31" t="inlineStr">
        <is>
          <t>23/085-И-ИОС5-ТЧ, лист 6; 23/085-И-ИОС5, листы 1, 4–7, 19; 23/085-И-ИОС5.СО, лист 5, поз. 110, 118</t>
        </is>
      </c>
    </row>
    <row r="29" spans="1:18">
      <c r="A29" s="26">
        <v>17</v>
      </c>
      <c r="B29" s="8">
        <v>17</v>
      </c>
      <c r="C29" s="9" t="s">
        <v>100</v>
      </c>
      <c r="D29" s="9" t="s">
        <v>100</v>
      </c>
      <c r="E29" s="10" t="s">
        <v>101</v>
      </c>
      <c r="F29" s="10" t="s">
        <v>101</v>
      </c>
      <c r="G29" s="4" t="s">
        <v>27</v>
      </c>
      <c r="H29" s="8">
        <v>5</v>
      </c>
      <c r="I29" s="7">
        <v>-5</v>
      </c>
      <c r="J29" s="27">
        <f t="shared" si="2"/>
        <v>0</v>
      </c>
      <c r="K29" s="7">
        <v>71.47</v>
      </c>
      <c r="L29" s="7"/>
      <c r="M29" s="7">
        <v>-71.47</v>
      </c>
      <c r="N29" s="7">
        <f t="shared" si="5"/>
        <v>0</v>
      </c>
      <c r="O29" s="7">
        <f t="shared" si="1"/>
        <v>-71.47</v>
      </c>
      <c r="P29" s="87" t="inlineStr">
        <is>
          <t>Исключены пять радиотрансляционных розеток РПВ-1: радиофикация в ИОС5 заменена локальной системой оповещения (ИОС5-ТЧ, лист 6, п. 4.9.2); радиорозетки проектом не предусмотрены.</t>
        </is>
      </c>
      <c r="Q29" s="31" t="s">
        <v>54</v>
      </c>
      <c r="R29" s="31" t="inlineStr">
        <is>
          <t>23/085-И-ИОС5-ТЧ, лист 6; 23/085-И-ИОС5, листы 1, 4–7, 19; 23/085-И-ИОС5.СО, лист 5, поз. 110, 118</t>
        </is>
      </c>
    </row>
    <row r="30" spans="1:18" ht="102">
      <c r="A30" s="26">
        <v>18</v>
      </c>
      <c r="B30" s="8">
        <v>18</v>
      </c>
      <c r="C30" s="9" t="s">
        <v>102</v>
      </c>
      <c r="D30" s="9" t="s">
        <v>102</v>
      </c>
      <c r="E30" s="10" t="s">
        <v>103</v>
      </c>
      <c r="F30" s="10" t="s">
        <v>103</v>
      </c>
      <c r="G30" s="4" t="s">
        <v>17</v>
      </c>
      <c r="H30" s="8">
        <v>2</v>
      </c>
      <c r="I30" s="7">
        <v>-2</v>
      </c>
      <c r="J30" s="27">
        <f t="shared" si="2"/>
        <v>0</v>
      </c>
      <c r="K30" s="7">
        <v>3766.68</v>
      </c>
      <c r="L30" s="7"/>
      <c r="M30" s="7">
        <v>-3766.68</v>
      </c>
      <c r="N30" s="7">
        <f t="shared" ref="N30" si="6">K30+L30+M30</f>
        <v>0</v>
      </c>
      <c r="O30" s="7">
        <f t="shared" si="1"/>
        <v>-3766.68</v>
      </c>
      <c r="P30" s="87" t="inlineStr">
        <is>
          <t>Исключён монтаж двух коробок старой радиофикации; текущая ЛСО не содержит этих коробок.</t>
        </is>
      </c>
      <c r="Q30" s="31" t="s">
        <v>54</v>
      </c>
      <c r="R30" s="31" t="inlineStr">
        <is>
          <t>23/085-И-ИОС5-ТЧ, лист 6; 23/085-И-ИОС5, листы 1, 4–7, 19; 23/085-И-ИОС5.СО, лист 5, поз. 110, 118</t>
        </is>
      </c>
    </row>
    <row r="31" spans="1:18" ht="127.5">
      <c r="A31" s="26">
        <v>19</v>
      </c>
      <c r="B31" s="8">
        <v>19</v>
      </c>
      <c r="C31" s="9" t="s">
        <v>104</v>
      </c>
      <c r="D31" s="9" t="s">
        <v>104</v>
      </c>
      <c r="E31" s="10" t="s">
        <v>105</v>
      </c>
      <c r="F31" s="10" t="s">
        <v>105</v>
      </c>
      <c r="G31" s="4" t="s">
        <v>27</v>
      </c>
      <c r="H31" s="8">
        <v>2</v>
      </c>
      <c r="I31" s="7">
        <v>-2</v>
      </c>
      <c r="J31" s="27">
        <f t="shared" si="2"/>
        <v>0</v>
      </c>
      <c r="K31" s="7">
        <v>978.55</v>
      </c>
      <c r="L31" s="7"/>
      <c r="M31" s="7">
        <v>-978.55</v>
      </c>
      <c r="N31" s="7">
        <f t="shared" ref="N31:N32" si="7">K31+L31+M31</f>
        <v>0</v>
      </c>
      <c r="O31" s="7">
        <f t="shared" si="1"/>
        <v>-978.55</v>
      </c>
      <c r="P31" s="87" t="inlineStr">
        <is>
          <t>Исключены две коробки КРТМ-2/10 прежней телефонной сети; текущая ТЛФ выполнена на розетках RJ-11.</t>
        </is>
      </c>
      <c r="Q31" s="31" t="s">
        <v>54</v>
      </c>
      <c r="R31" s="31" t="inlineStr">
        <is>
          <t>23/085-И-ИОС5-ТЧ, лист 6; 23/085-И-ИОС5, листы 1, 4–7, 19; 23/085-И-ИОС5.СО, лист 5, поз. 110, 118</t>
        </is>
      </c>
    </row>
    <row r="32" spans="1:18" ht="216.75">
      <c r="A32" s="26">
        <v>20</v>
      </c>
      <c r="B32" s="8">
        <v>20</v>
      </c>
      <c r="C32" s="9" t="s">
        <v>52</v>
      </c>
      <c r="D32" s="9" t="s">
        <v>52</v>
      </c>
      <c r="E32" s="10" t="s">
        <v>39</v>
      </c>
      <c r="F32" s="10" t="s">
        <v>39</v>
      </c>
      <c r="G32" s="4" t="s">
        <v>16</v>
      </c>
      <c r="H32" s="2">
        <v>1.2</v>
      </c>
      <c r="I32" s="7">
        <v>-1.2</v>
      </c>
      <c r="J32" s="27">
        <f t="shared" si="2"/>
        <v>0</v>
      </c>
      <c r="K32" s="7">
        <v>1373.03</v>
      </c>
      <c r="L32" s="7"/>
      <c r="M32" s="7">
        <v>-1373.03</v>
      </c>
      <c r="N32" s="7">
        <f t="shared" si="7"/>
        <v>0</v>
      </c>
      <c r="O32" s="7">
        <f t="shared" si="1"/>
        <v>-1373.03</v>
      </c>
      <c r="P32" s="87" t="inlineStr">
        <is>
          <t>Исключена протяжка 120 м кабеля старой радиофикации; текущие кабели ЛСО заданы отдельной спецификацией.</t>
        </is>
      </c>
      <c r="Q32" s="31" t="s">
        <v>54</v>
      </c>
      <c r="R32" s="31" t="inlineStr">
        <is>
          <t>23/085-И-ИОС5-ТЧ, лист 6; 23/085-И-ИОС5, листы 1, 4–7, 19; 23/085-И-ИОС5.СО, лист 5, поз. 110, 118</t>
        </is>
      </c>
    </row>
    <row r="33" spans="1:18" ht="102" customHeight="1">
      <c r="A33" s="26">
        <v>21</v>
      </c>
      <c r="B33" s="8">
        <v>21</v>
      </c>
      <c r="C33" s="9" t="s">
        <v>47</v>
      </c>
      <c r="D33" s="9" t="s">
        <v>47</v>
      </c>
      <c r="E33" s="10" t="s">
        <v>53</v>
      </c>
      <c r="F33" s="10" t="s">
        <v>53</v>
      </c>
      <c r="G33" s="4" t="s">
        <v>20</v>
      </c>
      <c r="H33" s="2">
        <v>122.4</v>
      </c>
      <c r="I33" s="7">
        <v>-122.4</v>
      </c>
      <c r="J33" s="27">
        <f t="shared" si="2"/>
        <v>0</v>
      </c>
      <c r="K33" s="7">
        <v>1497.96</v>
      </c>
      <c r="L33" s="7"/>
      <c r="M33" s="7">
        <v>-1497.96</v>
      </c>
      <c r="N33" s="7">
        <f t="shared" ref="N33:N39" si="8">K33+L33+M33</f>
        <v>0</v>
      </c>
      <c r="O33" s="7">
        <f t="shared" si="1"/>
        <v>-1497.96</v>
      </c>
      <c r="P33" s="87" t="inlineStr">
        <is>
          <t>Исключено 122,4 м кабеля КПСВВ старой радиофикации; марка отсутствует в текущем составе ЛСО.</t>
        </is>
      </c>
      <c r="Q33" s="31" t="s">
        <v>54</v>
      </c>
      <c r="R33" s="31" t="inlineStr">
        <is>
          <t>23/085-И-ИОС5-ТЧ, лист 6; 23/085-И-ИОС5, листы 1, 4–7, 19; 23/085-И-ИОС5.СО, лист 5, поз. 110, 118</t>
        </is>
      </c>
    </row>
    <row r="34" spans="1:18" ht="18" customHeight="1">
      <c r="A34" s="26"/>
      <c r="B34" s="58" t="s">
        <v>106</v>
      </c>
      <c r="C34" s="59"/>
      <c r="D34" s="59"/>
      <c r="E34" s="59"/>
      <c r="F34" s="13"/>
      <c r="G34" s="13"/>
      <c r="H34" s="13"/>
      <c r="I34" s="7"/>
      <c r="J34" s="27"/>
      <c r="K34" s="7"/>
      <c r="L34" s="7"/>
      <c r="M34" s="7"/>
      <c r="N34" s="7"/>
      <c r="O34" s="7"/>
      <c r="P34" s="30" t="inlineStr">
        <is>
          <t/>
        </is>
      </c>
      <c r="Q34" s="31" t="inlineStr">
        <is>
          <t/>
        </is>
      </c>
      <c r="R34" s="31" t="inlineStr">
        <is>
          <t/>
        </is>
      </c>
    </row>
    <row r="35" spans="1:18" ht="114.75">
      <c r="A35" s="26">
        <v>22</v>
      </c>
      <c r="B35" s="8">
        <v>22</v>
      </c>
      <c r="C35" s="9" t="s">
        <v>107</v>
      </c>
      <c r="D35" s="9" t="s">
        <v>107</v>
      </c>
      <c r="E35" s="10" t="s">
        <v>108</v>
      </c>
      <c r="F35" s="10" t="s">
        <v>108</v>
      </c>
      <c r="G35" s="4" t="s">
        <v>17</v>
      </c>
      <c r="H35" s="8">
        <v>1</v>
      </c>
      <c r="I35" s="7">
        <v>-1</v>
      </c>
      <c r="J35" s="27">
        <f t="shared" si="2"/>
        <v>0</v>
      </c>
      <c r="K35" s="7">
        <v>1726.73</v>
      </c>
      <c r="L35" s="7"/>
      <c r="M35" s="7">
        <v>-1726.73</v>
      </c>
      <c r="N35" s="7">
        <f t="shared" si="8"/>
        <v>0</v>
      </c>
      <c r="O35" s="7">
        <f t="shared" si="1"/>
        <v>-1726.73</v>
      </c>
      <c r="P35" s="87" t="inlineStr">
        <is>
          <t>Исключён монтаж первичных электрочасов: система часофикации не предусмотрена текущим перечнем систем и спецификацией.</t>
        </is>
      </c>
      <c r="Q35" s="31" t="s">
        <v>54</v>
      </c>
      <c r="R35" s="31" t="inlineStr">
        <is>
          <t>23/085-И-ИОС5-С, лист 2–3; 23/085-И-ИОС5.СО, лист 1–7</t>
        </is>
      </c>
    </row>
    <row r="36" spans="1:18" ht="89.25" customHeight="1">
      <c r="A36" s="26">
        <v>23</v>
      </c>
      <c r="B36" s="8">
        <v>23</v>
      </c>
      <c r="C36" s="9" t="s">
        <v>109</v>
      </c>
      <c r="D36" s="9" t="s">
        <v>109</v>
      </c>
      <c r="E36" s="10" t="s">
        <v>110</v>
      </c>
      <c r="F36" s="10" t="s">
        <v>110</v>
      </c>
      <c r="G36" s="4" t="s">
        <v>23</v>
      </c>
      <c r="H36" s="8">
        <v>1</v>
      </c>
      <c r="I36" s="7">
        <v>-1</v>
      </c>
      <c r="J36" s="27">
        <f t="shared" si="2"/>
        <v>0</v>
      </c>
      <c r="K36" s="7">
        <v>8168.24</v>
      </c>
      <c r="L36" s="7"/>
      <c r="M36" s="7">
        <v>-8168.24</v>
      </c>
      <c r="N36" s="7">
        <f t="shared" si="8"/>
        <v>0</v>
      </c>
      <c r="O36" s="7">
        <f t="shared" si="1"/>
        <v>-8168.24</v>
      </c>
      <c r="P36" s="87" t="inlineStr">
        <is>
          <t>Исключены первичные часы «Дихрон ЧК»: часофикация отсутствует в текущем ИОС5.</t>
        </is>
      </c>
      <c r="Q36" s="31" t="s">
        <v>54</v>
      </c>
      <c r="R36" s="31" t="inlineStr">
        <is>
          <t>23/085-И-ИОС5-С, лист 2–3; 23/085-И-ИОС5.СО, лист 1–7</t>
        </is>
      </c>
    </row>
    <row r="37" spans="1:18" ht="89.25" customHeight="1">
      <c r="A37" s="26">
        <v>24</v>
      </c>
      <c r="B37" s="8">
        <v>24</v>
      </c>
      <c r="C37" s="9" t="s">
        <v>111</v>
      </c>
      <c r="D37" s="9" t="s">
        <v>111</v>
      </c>
      <c r="E37" s="10" t="s">
        <v>112</v>
      </c>
      <c r="F37" s="10" t="s">
        <v>112</v>
      </c>
      <c r="G37" s="4" t="s">
        <v>17</v>
      </c>
      <c r="H37" s="8">
        <v>4</v>
      </c>
      <c r="I37" s="7">
        <v>-4</v>
      </c>
      <c r="J37" s="27">
        <f t="shared" si="2"/>
        <v>0</v>
      </c>
      <c r="K37" s="7">
        <v>3979.25</v>
      </c>
      <c r="L37" s="7"/>
      <c r="M37" s="7">
        <v>-3979.25</v>
      </c>
      <c r="N37" s="7">
        <f t="shared" si="8"/>
        <v>0</v>
      </c>
      <c r="O37" s="7">
        <f t="shared" si="1"/>
        <v>-3979.25</v>
      </c>
      <c r="P37" s="87" t="inlineStr">
        <is>
          <t>Исключён монтаж четырёх вторичных электрочасов: часофикация отсутствует в текущем ИОС5.</t>
        </is>
      </c>
      <c r="Q37" s="31" t="s">
        <v>54</v>
      </c>
      <c r="R37" s="31" t="inlineStr">
        <is>
          <t>23/085-И-ИОС5-С, лист 2–3; 23/085-И-ИОС5.СО, лист 1–7</t>
        </is>
      </c>
    </row>
    <row r="38" spans="1:18" ht="89.25" customHeight="1">
      <c r="A38" s="26">
        <v>25</v>
      </c>
      <c r="B38" s="8">
        <v>25</v>
      </c>
      <c r="C38" s="9" t="s">
        <v>150</v>
      </c>
      <c r="D38" s="9" t="s">
        <v>150</v>
      </c>
      <c r="E38" s="10" t="s">
        <v>113</v>
      </c>
      <c r="F38" s="10" t="s">
        <v>113</v>
      </c>
      <c r="G38" s="4" t="s">
        <v>23</v>
      </c>
      <c r="H38" s="8">
        <v>4</v>
      </c>
      <c r="I38" s="7">
        <v>-4</v>
      </c>
      <c r="J38" s="27">
        <f t="shared" si="2"/>
        <v>0</v>
      </c>
      <c r="K38" s="7">
        <v>11320.68</v>
      </c>
      <c r="L38" s="7"/>
      <c r="M38" s="7">
        <v>-11320.68</v>
      </c>
      <c r="N38" s="7">
        <f t="shared" si="8"/>
        <v>0</v>
      </c>
      <c r="O38" s="7">
        <f t="shared" si="1"/>
        <v>-11320.68</v>
      </c>
      <c r="P38" s="87" t="inlineStr">
        <is>
          <t>Исключены четыре вторичных часа ЧВМ 7570: модель отсутствует в текущей спецификации.</t>
        </is>
      </c>
      <c r="Q38" s="31" t="s">
        <v>54</v>
      </c>
      <c r="R38" s="31" t="inlineStr">
        <is>
          <t>23/085-И-ИОС5-С, лист 2–3; 23/085-И-ИОС5.СО, лист 1–7</t>
        </is>
      </c>
    </row>
    <row r="39" spans="1:18" ht="216.75">
      <c r="A39" s="26">
        <v>26</v>
      </c>
      <c r="B39" s="8">
        <v>26</v>
      </c>
      <c r="C39" s="9" t="s">
        <v>52</v>
      </c>
      <c r="D39" s="9" t="s">
        <v>52</v>
      </c>
      <c r="E39" s="10" t="s">
        <v>39</v>
      </c>
      <c r="F39" s="10" t="s">
        <v>39</v>
      </c>
      <c r="G39" s="4" t="s">
        <v>16</v>
      </c>
      <c r="H39" s="5">
        <v>0.95</v>
      </c>
      <c r="I39" s="7">
        <v>-0.95</v>
      </c>
      <c r="J39" s="27">
        <f t="shared" si="2"/>
        <v>0</v>
      </c>
      <c r="K39" s="7">
        <v>1086.98</v>
      </c>
      <c r="L39" s="7"/>
      <c r="M39" s="7">
        <v>-1086.98</v>
      </c>
      <c r="N39" s="7">
        <f t="shared" si="8"/>
        <v>0</v>
      </c>
      <c r="O39" s="7">
        <f t="shared" si="1"/>
        <v>-1086.98</v>
      </c>
      <c r="P39" s="87" t="inlineStr">
        <is>
          <t>Исключена протяжка 95 м кабеля часофикации вместе с исключённой системой.</t>
        </is>
      </c>
      <c r="Q39" s="31" t="s">
        <v>54</v>
      </c>
      <c r="R39" s="31" t="inlineStr">
        <is>
          <t>23/085-И-ИОС5-С, лист 2–3; 23/085-И-ИОС5.СО, лист 1–7</t>
        </is>
      </c>
    </row>
    <row r="40" spans="1:18" ht="76.5" customHeight="1">
      <c r="A40" s="26">
        <v>27</v>
      </c>
      <c r="B40" s="8">
        <v>27</v>
      </c>
      <c r="C40" s="9" t="s">
        <v>47</v>
      </c>
      <c r="D40" s="9" t="s">
        <v>47</v>
      </c>
      <c r="E40" s="10" t="s">
        <v>53</v>
      </c>
      <c r="F40" s="10" t="s">
        <v>53</v>
      </c>
      <c r="G40" s="4" t="s">
        <v>20</v>
      </c>
      <c r="H40" s="2">
        <v>96.9</v>
      </c>
      <c r="I40" s="7">
        <v>-96.9</v>
      </c>
      <c r="J40" s="27">
        <f t="shared" ref="J40:J66" si="9">H40+I40</f>
        <v>0</v>
      </c>
      <c r="K40" s="7">
        <v>1185.8800000000001</v>
      </c>
      <c r="L40" s="7"/>
      <c r="M40" s="7">
        <v>-1185.8800000000001</v>
      </c>
      <c r="N40" s="7">
        <f t="shared" ref="N40:N66" si="10">K40+L40+M40</f>
        <v>0</v>
      </c>
      <c r="O40" s="7">
        <f t="shared" si="1"/>
        <v>-1185.8800000000001</v>
      </c>
      <c r="P40" s="87" t="inlineStr">
        <is>
          <t>Исключено 96,9 м кабеля часофикации вместе с исключённой системой.</t>
        </is>
      </c>
      <c r="Q40" s="31" t="s">
        <v>54</v>
      </c>
      <c r="R40" s="31" t="inlineStr">
        <is>
          <t>23/085-И-ИОС5-С, лист 2–3; 23/085-И-ИОС5.СО, лист 1–7</t>
        </is>
      </c>
    </row>
    <row r="41" spans="1:18" ht="18" customHeight="1">
      <c r="A41" s="26"/>
      <c r="B41" s="58" t="s">
        <v>114</v>
      </c>
      <c r="C41" s="59"/>
      <c r="D41" s="59"/>
      <c r="E41" s="59"/>
      <c r="F41" s="59"/>
      <c r="G41" s="13"/>
      <c r="H41" s="13"/>
      <c r="I41" s="7"/>
      <c r="J41" s="27"/>
      <c r="K41" s="7"/>
      <c r="L41" s="7"/>
      <c r="M41" s="7"/>
      <c r="N41" s="7"/>
      <c r="O41" s="7"/>
      <c r="P41" s="30" t="inlineStr">
        <is>
          <t/>
        </is>
      </c>
      <c r="Q41" s="31" t="inlineStr">
        <is>
          <t/>
        </is>
      </c>
      <c r="R41" s="31" t="inlineStr">
        <is>
          <t/>
        </is>
      </c>
    </row>
    <row r="42" spans="1:18" ht="102" customHeight="1">
      <c r="A42" s="26">
        <v>28</v>
      </c>
      <c r="B42" s="8">
        <v>28</v>
      </c>
      <c r="C42" s="9" t="s">
        <v>42</v>
      </c>
      <c r="D42" s="9" t="s">
        <v>42</v>
      </c>
      <c r="E42" s="10" t="s">
        <v>43</v>
      </c>
      <c r="F42" s="10" t="s">
        <v>43</v>
      </c>
      <c r="G42" s="4" t="s">
        <v>17</v>
      </c>
      <c r="H42" s="8">
        <v>1</v>
      </c>
      <c r="I42" s="7"/>
      <c r="J42" s="27">
        <f t="shared" si="9"/>
        <v>1</v>
      </c>
      <c r="K42" s="7">
        <v>4282.76</v>
      </c>
      <c r="L42" s="7"/>
      <c r="M42" s="7"/>
      <c r="N42" s="7">
        <f t="shared" si="10"/>
        <v>4282.76</v>
      </c>
      <c r="O42" s="7">
        <f t="shared" si="1"/>
        <v>0</v>
      </c>
      <c r="P42" s="87" t="inlineStr">
        <is>
          <t>Объём монтажа одного шкафа сохранён без изменения и относится к действующему напольному шкафу серверной.</t>
        </is>
      </c>
      <c r="Q42" s="31" t="s">
        <v>54</v>
      </c>
      <c r="R42" s="31" t="inlineStr">
        <is>
          <t>23/085-И-ИОС5-ТЧ, лист 11; 23/085-И-ИОС5, лист 8; 23/085-И-ИОС5.СО, лист 4, поз. 95–100</t>
        </is>
      </c>
    </row>
    <row r="43" spans="1:18" ht="102" customHeight="1">
      <c r="A43" s="26">
        <v>29</v>
      </c>
      <c r="B43" s="8">
        <v>29</v>
      </c>
      <c r="C43" s="9" t="s">
        <v>76</v>
      </c>
      <c r="D43" s="9" t="s">
        <v>76</v>
      </c>
      <c r="E43" s="10" t="s">
        <v>115</v>
      </c>
      <c r="F43" s="10" t="s">
        <v>115</v>
      </c>
      <c r="G43" s="4" t="s">
        <v>23</v>
      </c>
      <c r="H43" s="8">
        <v>1</v>
      </c>
      <c r="I43" s="7">
        <v>-1</v>
      </c>
      <c r="J43" s="27">
        <f t="shared" si="9"/>
        <v>0</v>
      </c>
      <c r="K43" s="7">
        <v>8448.15</v>
      </c>
      <c r="L43" s="7"/>
      <c r="M43" s="7">
        <v>-8448.15</v>
      </c>
      <c r="N43" s="7">
        <f t="shared" si="10"/>
        <v>0</v>
      </c>
      <c r="O43" s="7">
        <f t="shared" si="1"/>
        <v>-8448.15</v>
      </c>
      <c r="P43" s="87" t="inlineStr">
        <is>
          <t>Исключён прежний настенный шкаф 19″: текущей спецификацией принят напольный шкаф NTSS RS 42U.</t>
        </is>
      </c>
      <c r="Q43" s="31" t="s">
        <v>54</v>
      </c>
      <c r="R43" s="31" t="inlineStr">
        <is>
          <t>23/085-И-ИОС5-ТЧ, лист 11; 23/085-И-ИОС5, лист 8; 23/085-И-ИОС5.СО, лист 4, поз. 95–100</t>
        </is>
      </c>
    </row>
    <row r="44" spans="1:18">
      <c r="A44" s="26">
        <v>30</v>
      </c>
      <c r="B44" s="8">
        <v>30</v>
      </c>
      <c r="C44" s="9" t="s">
        <v>116</v>
      </c>
      <c r="D44" s="9" t="s">
        <v>116</v>
      </c>
      <c r="E44" s="10" t="s">
        <v>117</v>
      </c>
      <c r="F44" s="10" t="s">
        <v>117</v>
      </c>
      <c r="G44" s="4" t="s">
        <v>17</v>
      </c>
      <c r="H44" s="8">
        <v>1</v>
      </c>
      <c r="I44" s="7"/>
      <c r="J44" s="27">
        <f t="shared" si="9"/>
        <v>1</v>
      </c>
      <c r="K44" s="7">
        <v>6127.9</v>
      </c>
      <c r="L44" s="7"/>
      <c r="M44" s="7"/>
      <c r="N44" s="7">
        <f t="shared" si="10"/>
        <v>6127.9</v>
      </c>
      <c r="O44" s="7">
        <f t="shared" si="1"/>
        <v>0</v>
      </c>
      <c r="P44" s="87" t="inlineStr">
        <is>
          <t>Сохранён монтаж отдельно устанавливаемого блока питания — для ИБП STR1103TL 3000 ВА серверной (ИОС5, СО стр.69, поз.97).</t>
        </is>
      </c>
      <c r="Q44" s="31" t="s">
        <v>54</v>
      </c>
      <c r="R44" s="31" t="inlineStr">
        <is>
          <t>23/085-И-ИОС5-ТЧ, лист 11; 23/085-И-ИОС5, лист 8; 23/085-И-ИОС5.СО, лист 4, поз. 95–100</t>
        </is>
      </c>
    </row>
    <row r="45" spans="1:18" ht="102" customHeight="1">
      <c r="A45" s="26">
        <v>31</v>
      </c>
      <c r="B45" s="8">
        <v>31</v>
      </c>
      <c r="C45" s="9" t="s">
        <v>150</v>
      </c>
      <c r="D45" s="9" t="s">
        <v>150</v>
      </c>
      <c r="E45" s="10" t="s">
        <v>118</v>
      </c>
      <c r="F45" s="10" t="s">
        <v>118</v>
      </c>
      <c r="G45" s="4" t="s">
        <v>23</v>
      </c>
      <c r="H45" s="8">
        <v>1</v>
      </c>
      <c r="I45" s="1">
        <v>-1</v>
      </c>
      <c r="J45" s="27">
        <f t="shared" si="9"/>
        <v>0</v>
      </c>
      <c r="K45" s="7">
        <v>48962.51</v>
      </c>
      <c r="L45" s="7"/>
      <c r="M45" s="7">
        <v>-48962.51</v>
      </c>
      <c r="N45" s="7">
        <f t="shared" si="10"/>
        <v>0</v>
      </c>
      <c r="O45" s="7">
        <f t="shared" si="1"/>
        <v>-48962.51</v>
      </c>
      <c r="P45" s="87" t="inlineStr">
        <is>
          <t>Исключён Smart-UPS RT 1000VA прежнего решения; текущей спецификацией принят ИБП STR1103TL 3000 ВА.</t>
        </is>
      </c>
      <c r="Q45" s="31"/>
      <c r="R45" s="31" t="inlineStr">
        <is>
          <t>23/085-И-ИОС5-ТЧ, лист 11; 23/085-И-ИОС5, лист 8; 23/085-И-ИОС5.СО, лист 4, поз. 95–100</t>
        </is>
      </c>
    </row>
    <row r="46" spans="1:18" ht="114.75" customHeight="1">
      <c r="A46" s="26">
        <v>32</v>
      </c>
      <c r="B46" s="8">
        <v>32</v>
      </c>
      <c r="C46" s="9" t="s">
        <v>119</v>
      </c>
      <c r="D46" s="9" t="s">
        <v>119</v>
      </c>
      <c r="E46" s="10" t="s">
        <v>120</v>
      </c>
      <c r="F46" s="10" t="s">
        <v>120</v>
      </c>
      <c r="G46" s="4" t="s">
        <v>33</v>
      </c>
      <c r="H46" s="2">
        <v>2.2999999999999998</v>
      </c>
      <c r="I46" s="7">
        <v>-2.2999999999999998</v>
      </c>
      <c r="J46" s="27">
        <f t="shared" si="9"/>
        <v>0</v>
      </c>
      <c r="K46" s="7">
        <v>25673.84</v>
      </c>
      <c r="L46" s="7"/>
      <c r="M46" s="7">
        <v>-25673.84</v>
      </c>
      <c r="N46" s="7">
        <f t="shared" si="10"/>
        <v>0</v>
      </c>
      <c r="O46" s="7">
        <f t="shared" si="1"/>
        <v>-25673.84</v>
      </c>
      <c r="P46" s="87" t="inlineStr">
        <is>
          <t>Исключено штрабление 230 м старой скрытой трассы; текущие сети проложены в трубах и кабель-каналах по планам ИОС5.</t>
        </is>
      </c>
      <c r="Q46" s="31" t="s">
        <v>54</v>
      </c>
      <c r="R46" s="31" t="inlineStr">
        <is>
          <t>23/085-И-ИОС5, листы 4–8; 23/085-И-ИОС5.СО, листы 5–6, поз. 121–145</t>
        </is>
      </c>
    </row>
    <row r="47" spans="1:18" ht="114.75" customHeight="1">
      <c r="A47" s="26">
        <v>33</v>
      </c>
      <c r="B47" s="8">
        <v>33</v>
      </c>
      <c r="C47" s="9" t="s">
        <v>31</v>
      </c>
      <c r="D47" s="9" t="s">
        <v>31</v>
      </c>
      <c r="E47" s="10" t="s">
        <v>32</v>
      </c>
      <c r="F47" s="10" t="s">
        <v>32</v>
      </c>
      <c r="G47" s="4" t="s">
        <v>33</v>
      </c>
      <c r="H47" s="2">
        <v>0.7</v>
      </c>
      <c r="I47" s="7">
        <v>-0.7</v>
      </c>
      <c r="J47" s="27">
        <f t="shared" si="9"/>
        <v>0</v>
      </c>
      <c r="K47" s="7">
        <v>12613.5</v>
      </c>
      <c r="L47" s="7"/>
      <c r="M47" s="7">
        <v>-12613.5</v>
      </c>
      <c r="N47" s="7">
        <f t="shared" si="10"/>
        <v>0</v>
      </c>
      <c r="O47" s="7">
        <f t="shared" si="1"/>
        <v>-12613.5</v>
      </c>
      <c r="P47" s="87" t="inlineStr">
        <is>
          <t>Исключено штрабление 70 м старой трассы увеличенного сечения; в текущем решении применены трубы и кабель-каналы.</t>
        </is>
      </c>
      <c r="Q47" s="31" t="s">
        <v>54</v>
      </c>
      <c r="R47" s="31" t="inlineStr">
        <is>
          <t>23/085-И-ИОС5, листы 4–8; 23/085-И-ИОС5.СО, листы 5–6, поз. 121–145</t>
        </is>
      </c>
    </row>
    <row r="48" spans="1:18" ht="102" customHeight="1">
      <c r="A48" s="26">
        <v>34</v>
      </c>
      <c r="B48" s="8">
        <v>34</v>
      </c>
      <c r="C48" s="9" t="s">
        <v>34</v>
      </c>
      <c r="D48" s="9" t="s">
        <v>34</v>
      </c>
      <c r="E48" s="10" t="s">
        <v>35</v>
      </c>
      <c r="F48" s="10" t="s">
        <v>35</v>
      </c>
      <c r="G48" s="4" t="s">
        <v>33</v>
      </c>
      <c r="H48" s="8">
        <v>3</v>
      </c>
      <c r="I48" s="7">
        <v>-3</v>
      </c>
      <c r="J48" s="27">
        <f t="shared" si="9"/>
        <v>0</v>
      </c>
      <c r="K48" s="7">
        <v>40296.69</v>
      </c>
      <c r="L48" s="7"/>
      <c r="M48" s="7">
        <v>-40296.69</v>
      </c>
      <c r="N48" s="7">
        <f t="shared" si="10"/>
        <v>0</v>
      </c>
      <c r="O48" s="7">
        <f t="shared" si="1"/>
        <v>-40296.69</v>
      </c>
      <c r="P48" s="87" t="inlineStr">
        <is>
          <t>Исключена заделка 300 м борозд старого решения вслед за отказом от соответствующей скрытой трассы.</t>
        </is>
      </c>
      <c r="Q48" s="31" t="s">
        <v>54</v>
      </c>
      <c r="R48" s="31" t="inlineStr">
        <is>
          <t>23/085-И-ИОС5, листы 4–8; 23/085-И-ИОС5.СО, листы 5–6, поз. 121–145</t>
        </is>
      </c>
    </row>
    <row r="49" spans="1:19" ht="114.75">
      <c r="A49" s="26">
        <v>35</v>
      </c>
      <c r="B49" s="8">
        <v>35</v>
      </c>
      <c r="C49" s="9" t="s">
        <v>121</v>
      </c>
      <c r="D49" s="9" t="s">
        <v>121</v>
      </c>
      <c r="E49" s="10" t="s">
        <v>122</v>
      </c>
      <c r="F49" s="10" t="s">
        <v>122</v>
      </c>
      <c r="G49" s="4" t="s">
        <v>33</v>
      </c>
      <c r="H49" s="2">
        <v>0.7</v>
      </c>
      <c r="I49" s="7">
        <v>-0.7</v>
      </c>
      <c r="J49" s="27">
        <f t="shared" si="9"/>
        <v>0</v>
      </c>
      <c r="K49" s="7">
        <v>2628.38</v>
      </c>
      <c r="L49" s="7"/>
      <c r="M49" s="7">
        <v>-2628.38</v>
      </c>
      <c r="N49" s="7">
        <f t="shared" si="10"/>
        <v>0</v>
      </c>
      <c r="O49" s="7">
        <f t="shared" si="1"/>
        <v>-2628.38</v>
      </c>
      <c r="P49" s="87" t="inlineStr">
        <is>
          <t>Исключена добавка к заделке 70 м широких борозд старого решения.</t>
        </is>
      </c>
      <c r="Q49" s="31" t="s">
        <v>54</v>
      </c>
      <c r="R49" s="31" t="inlineStr">
        <is>
          <t>23/085-И-ИОС5, листы 4–8; 23/085-И-ИОС5.СО, листы 5–6, поз. 121–145</t>
        </is>
      </c>
    </row>
    <row r="50" spans="1:19" ht="114.75">
      <c r="A50" s="26">
        <v>36</v>
      </c>
      <c r="B50" s="8">
        <v>36</v>
      </c>
      <c r="C50" s="9" t="s">
        <v>36</v>
      </c>
      <c r="D50" s="9" t="s">
        <v>36</v>
      </c>
      <c r="E50" s="10" t="s">
        <v>37</v>
      </c>
      <c r="F50" s="10" t="s">
        <v>37</v>
      </c>
      <c r="G50" s="4" t="s">
        <v>33</v>
      </c>
      <c r="H50" s="2">
        <v>0.7</v>
      </c>
      <c r="I50" s="7">
        <v>-0.7</v>
      </c>
      <c r="J50" s="27">
        <f t="shared" si="9"/>
        <v>0</v>
      </c>
      <c r="K50" s="7">
        <v>7374.59</v>
      </c>
      <c r="L50" s="7"/>
      <c r="M50" s="7">
        <v>-7374.59</v>
      </c>
      <c r="N50" s="7">
        <f t="shared" si="10"/>
        <v>0</v>
      </c>
      <c r="O50" s="7">
        <f t="shared" si="1"/>
        <v>-7374.59</v>
      </c>
      <c r="P50" s="87" t="inlineStr">
        <is>
          <t>Исключена добавка к заделке 70 м глубоких борозд старого решения.</t>
        </is>
      </c>
      <c r="Q50" s="31" t="s">
        <v>54</v>
      </c>
      <c r="R50" s="31" t="inlineStr">
        <is>
          <t>23/085-И-ИОС5, листы 4–8; 23/085-И-ИОС5.СО, листы 5–6, поз. 121–145</t>
        </is>
      </c>
    </row>
    <row r="51" spans="1:19" ht="114.75">
      <c r="A51" s="26">
        <v>37</v>
      </c>
      <c r="B51" s="8">
        <v>37</v>
      </c>
      <c r="C51" s="9" t="s">
        <v>36</v>
      </c>
      <c r="D51" s="9" t="s">
        <v>36</v>
      </c>
      <c r="E51" s="10" t="s">
        <v>37</v>
      </c>
      <c r="F51" s="10" t="s">
        <v>37</v>
      </c>
      <c r="G51" s="4" t="s">
        <v>33</v>
      </c>
      <c r="H51" s="2">
        <v>2.2999999999999998</v>
      </c>
      <c r="I51" s="7">
        <v>-2.2999999999999998</v>
      </c>
      <c r="J51" s="27">
        <f t="shared" si="9"/>
        <v>0</v>
      </c>
      <c r="K51" s="7">
        <v>6057.7</v>
      </c>
      <c r="L51" s="7"/>
      <c r="M51" s="7">
        <v>-6057.7</v>
      </c>
      <c r="N51" s="7">
        <f t="shared" si="10"/>
        <v>0</v>
      </c>
      <c r="O51" s="7">
        <f t="shared" si="1"/>
        <v>-6057.7</v>
      </c>
      <c r="P51" s="87" t="inlineStr">
        <is>
          <t>Исключена добавка к заделке 230 м глубоких борозд старого решения.</t>
        </is>
      </c>
      <c r="Q51" s="31" t="s">
        <v>54</v>
      </c>
      <c r="R51" s="31" t="inlineStr">
        <is>
          <t>23/085-И-ИОС5, листы 4–8; 23/085-И-ИОС5.СО, листы 5–6, поз. 121–145</t>
        </is>
      </c>
    </row>
    <row r="52" spans="1:19" ht="165.75">
      <c r="A52" s="26">
        <v>38</v>
      </c>
      <c r="B52" s="8">
        <v>38</v>
      </c>
      <c r="C52" s="9" t="s">
        <v>123</v>
      </c>
      <c r="D52" s="9" t="s">
        <v>123</v>
      </c>
      <c r="E52" s="10" t="s">
        <v>124</v>
      </c>
      <c r="F52" s="10" t="s">
        <v>124</v>
      </c>
      <c r="G52" s="4" t="s">
        <v>16</v>
      </c>
      <c r="H52" s="2">
        <v>2.5</v>
      </c>
      <c r="I52" s="7">
        <v>-2.5</v>
      </c>
      <c r="J52" s="27">
        <f t="shared" si="9"/>
        <v>0</v>
      </c>
      <c r="K52" s="7">
        <v>31754.65</v>
      </c>
      <c r="L52" s="7"/>
      <c r="M52" s="7">
        <v>-31754.65</v>
      </c>
      <c r="N52" s="7">
        <f t="shared" si="10"/>
        <v>0</v>
      </c>
      <c r="O52" s="7">
        <f t="shared" si="1"/>
        <v>-31754.65</v>
      </c>
      <c r="P52" s="87" t="inlineStr">
        <is>
          <t>Исключено 250 м гофрированной трубы d20 старого решения; новые типы и распределение трасс заданы текущей спецификацией.</t>
        </is>
      </c>
      <c r="Q52" s="31" t="s">
        <v>54</v>
      </c>
      <c r="R52" s="31" t="inlineStr">
        <is>
          <t>23/085-И-ИОС5, листы 4–8; 23/085-И-ИОС5.СО, листы 5–6, поз. 121–145</t>
        </is>
      </c>
    </row>
    <row r="53" spans="1:19" ht="165.75">
      <c r="A53" s="26">
        <v>39</v>
      </c>
      <c r="B53" s="8">
        <v>39</v>
      </c>
      <c r="C53" s="9" t="s">
        <v>125</v>
      </c>
      <c r="D53" s="9" t="s">
        <v>125</v>
      </c>
      <c r="E53" s="10" t="s">
        <v>126</v>
      </c>
      <c r="F53" s="10" t="s">
        <v>126</v>
      </c>
      <c r="G53" s="4" t="s">
        <v>16</v>
      </c>
      <c r="H53" s="2">
        <v>0.7</v>
      </c>
      <c r="I53" s="7">
        <v>-0.7</v>
      </c>
      <c r="J53" s="27">
        <f t="shared" si="9"/>
        <v>0</v>
      </c>
      <c r="K53" s="7">
        <v>12217.39</v>
      </c>
      <c r="L53" s="7"/>
      <c r="M53" s="7">
        <v>-12217.39</v>
      </c>
      <c r="N53" s="7">
        <f t="shared" si="10"/>
        <v>0</v>
      </c>
      <c r="O53" s="7">
        <f t="shared" si="1"/>
        <v>-12217.39</v>
      </c>
      <c r="P53" s="87" t="inlineStr">
        <is>
          <t>Исключено 70 м винипластовой трубы d50 старого решения; такой типоразмер во внутренних сетях текущей спецификации отсутствует.</t>
        </is>
      </c>
      <c r="Q53" s="31" t="s">
        <v>54</v>
      </c>
      <c r="R53" s="31" t="inlineStr">
        <is>
          <t>23/085-И-ИОС5, листы 4–8; 23/085-И-ИОС5.СО, листы 5–6, поз. 121–145</t>
        </is>
      </c>
    </row>
    <row r="54" spans="1:19" ht="153">
      <c r="A54" s="26">
        <v>40</v>
      </c>
      <c r="B54" s="8">
        <v>40</v>
      </c>
      <c r="C54" s="9" t="s">
        <v>127</v>
      </c>
      <c r="D54" s="9" t="s">
        <v>127</v>
      </c>
      <c r="E54" s="10" t="s">
        <v>128</v>
      </c>
      <c r="F54" s="10" t="s">
        <v>128</v>
      </c>
      <c r="G54" s="4" t="s">
        <v>129</v>
      </c>
      <c r="H54" s="8">
        <v>70</v>
      </c>
      <c r="I54" s="7">
        <v>-70</v>
      </c>
      <c r="J54" s="27">
        <f t="shared" si="9"/>
        <v>0</v>
      </c>
      <c r="K54" s="7">
        <v>2598.75</v>
      </c>
      <c r="L54" s="7"/>
      <c r="M54" s="7">
        <v>-2598.75</v>
      </c>
      <c r="N54" s="7">
        <f t="shared" si="10"/>
        <v>0</v>
      </c>
      <c r="O54" s="7">
        <f t="shared" si="1"/>
        <v>-2598.75</v>
      </c>
      <c r="P54" s="87" t="inlineStr">
        <is>
          <t>Исключено 70 м старой трубы ПВХ d50 вслед за изменением кабеленесущей системы.</t>
        </is>
      </c>
      <c r="Q54" s="31" t="s">
        <v>54</v>
      </c>
      <c r="R54" s="31" t="inlineStr">
        <is>
          <t>23/085-И-ИОС5, листы 4–8; 23/085-И-ИОС5.СО, листы 5–6, поз. 121–145</t>
        </is>
      </c>
    </row>
    <row r="55" spans="1:19" ht="204">
      <c r="A55" s="26">
        <v>41</v>
      </c>
      <c r="B55" s="8">
        <v>41</v>
      </c>
      <c r="C55" s="9" t="s">
        <v>51</v>
      </c>
      <c r="D55" s="9" t="s">
        <v>51</v>
      </c>
      <c r="E55" s="10" t="s">
        <v>38</v>
      </c>
      <c r="F55" s="10" t="s">
        <v>38</v>
      </c>
      <c r="G55" s="4" t="s">
        <v>16</v>
      </c>
      <c r="H55" s="2">
        <v>3.2</v>
      </c>
      <c r="I55" s="7">
        <v>-3.2</v>
      </c>
      <c r="J55" s="27">
        <f t="shared" si="9"/>
        <v>0</v>
      </c>
      <c r="K55" s="7">
        <v>10428.16</v>
      </c>
      <c r="L55" s="7"/>
      <c r="M55" s="7">
        <v>-10428.16</v>
      </c>
      <c r="N55" s="7">
        <f t="shared" si="10"/>
        <v>0</v>
      </c>
      <c r="O55" s="7">
        <f t="shared" si="1"/>
        <v>-10428.16</v>
      </c>
      <c r="P55" s="87" t="inlineStr">
        <is>
          <t>Исключена протяжка 320 м кабеля старого состава; новые кабели и длины распределены по текущим системам.</t>
        </is>
      </c>
      <c r="Q55" s="31" t="s">
        <v>54</v>
      </c>
      <c r="R55" s="31" t="inlineStr">
        <is>
          <t>23/085-И-ИОС5, листы 4–8; 23/085-И-ИОС5.СО, листы 5–6, поз. 121–145</t>
        </is>
      </c>
      <c r="S55" s="16">
        <v>-1</v>
      </c>
    </row>
    <row r="56" spans="1:19" ht="216.75">
      <c r="A56" s="26">
        <v>42</v>
      </c>
      <c r="B56" s="8">
        <v>42</v>
      </c>
      <c r="C56" s="9" t="s">
        <v>52</v>
      </c>
      <c r="D56" s="9" t="s">
        <v>52</v>
      </c>
      <c r="E56" s="10" t="s">
        <v>39</v>
      </c>
      <c r="F56" s="10" t="s">
        <v>39</v>
      </c>
      <c r="G56" s="4" t="s">
        <v>16</v>
      </c>
      <c r="H56" s="5">
        <v>8.06</v>
      </c>
      <c r="I56" s="7">
        <v>-8.06</v>
      </c>
      <c r="J56" s="27">
        <f t="shared" si="9"/>
        <v>0</v>
      </c>
      <c r="K56" s="7">
        <v>9222.14</v>
      </c>
      <c r="L56" s="7"/>
      <c r="M56" s="7">
        <v>-9222.14</v>
      </c>
      <c r="N56" s="7">
        <f t="shared" si="10"/>
        <v>0</v>
      </c>
      <c r="O56" s="7">
        <f t="shared" si="1"/>
        <v>-9222.14</v>
      </c>
      <c r="P56" s="87" t="inlineStr">
        <is>
          <t>Исключена протяжка 806 м дополнительных кабелей старого состава; новые длины учтены отдельными группами.</t>
        </is>
      </c>
      <c r="Q56" s="31" t="s">
        <v>54</v>
      </c>
      <c r="R56" s="31" t="inlineStr">
        <is>
          <t>23/085-И-ИОС5, листы 4–8; 23/085-И-ИОС5.СО, листы 5–6, поз. 121–145</t>
        </is>
      </c>
    </row>
    <row r="57" spans="1:19" ht="102" customHeight="1">
      <c r="A57" s="26">
        <v>43</v>
      </c>
      <c r="B57" s="8">
        <v>43</v>
      </c>
      <c r="C57" s="9" t="s">
        <v>130</v>
      </c>
      <c r="D57" s="9" t="s">
        <v>130</v>
      </c>
      <c r="E57" s="10" t="s">
        <v>131</v>
      </c>
      <c r="F57" s="10" t="s">
        <v>131</v>
      </c>
      <c r="G57" s="4" t="s">
        <v>20</v>
      </c>
      <c r="H57" s="2">
        <v>173.4</v>
      </c>
      <c r="I57" s="7">
        <v>-173.4</v>
      </c>
      <c r="J57" s="27">
        <f t="shared" si="9"/>
        <v>0</v>
      </c>
      <c r="K57" s="7">
        <v>4343.96</v>
      </c>
      <c r="L57" s="7"/>
      <c r="M57" s="7">
        <v>-4343.96</v>
      </c>
      <c r="N57" s="7">
        <f t="shared" si="10"/>
        <v>0</v>
      </c>
      <c r="O57" s="7">
        <f t="shared" si="1"/>
        <v>-4343.96</v>
      </c>
      <c r="P57" s="87" t="inlineStr">
        <is>
          <t>Исключено 173,4 м кабеля КВП 2×2 старой марки; текущей спецификацией принят ParLan 2×2×0,52.</t>
        </is>
      </c>
      <c r="Q57" s="31" t="s">
        <v>54</v>
      </c>
      <c r="R57" s="31" t="inlineStr">
        <is>
          <t>23/085-И-ИОС5, листы 4–8; 23/085-И-ИОС5.СО, листы 5–6, поз. 121–145</t>
        </is>
      </c>
    </row>
    <row r="58" spans="1:19" ht="102" customHeight="1">
      <c r="A58" s="26">
        <v>44</v>
      </c>
      <c r="B58" s="8">
        <v>44</v>
      </c>
      <c r="C58" s="9" t="s">
        <v>132</v>
      </c>
      <c r="D58" s="9" t="s">
        <v>132</v>
      </c>
      <c r="E58" s="10" t="s">
        <v>133</v>
      </c>
      <c r="F58" s="10" t="s">
        <v>133</v>
      </c>
      <c r="G58" s="4" t="s">
        <v>20</v>
      </c>
      <c r="H58" s="5">
        <v>975.12</v>
      </c>
      <c r="I58" s="7">
        <v>-975.12</v>
      </c>
      <c r="J58" s="27">
        <f t="shared" si="9"/>
        <v>0</v>
      </c>
      <c r="K58" s="7">
        <v>37076.11</v>
      </c>
      <c r="L58" s="7"/>
      <c r="M58" s="7">
        <v>-37076.11</v>
      </c>
      <c r="N58" s="7">
        <f t="shared" si="10"/>
        <v>0</v>
      </c>
      <c r="O58" s="7">
        <f t="shared" si="1"/>
        <v>-37076.11</v>
      </c>
      <c r="P58" s="87" t="inlineStr">
        <is>
          <t>Исключено 975,12 м кабеля КВП 4×2 старой марки; текущей спецификацией принят ParLan 4×2×0,52.</t>
        </is>
      </c>
      <c r="Q58" s="31" t="s">
        <v>54</v>
      </c>
      <c r="R58" s="31" t="inlineStr">
        <is>
          <t>23/085-И-ИОС5, листы 4–8; 23/085-И-ИОС5.СО, листы 5–6, поз. 121–145</t>
        </is>
      </c>
    </row>
    <row r="59" spans="1:19" ht="114.75" customHeight="1">
      <c r="A59" s="26">
        <v>45</v>
      </c>
      <c r="B59" s="8">
        <v>45</v>
      </c>
      <c r="C59" s="9" t="s">
        <v>134</v>
      </c>
      <c r="D59" s="9" t="s">
        <v>134</v>
      </c>
      <c r="E59" s="10" t="s">
        <v>135</v>
      </c>
      <c r="F59" s="10" t="s">
        <v>135</v>
      </c>
      <c r="G59" s="4" t="s">
        <v>136</v>
      </c>
      <c r="H59" s="5">
        <v>0.28000000000000003</v>
      </c>
      <c r="I59" s="7">
        <v>-0.28000000000000003</v>
      </c>
      <c r="J59" s="27">
        <f t="shared" si="9"/>
        <v>0</v>
      </c>
      <c r="K59" s="7">
        <v>3543.71</v>
      </c>
      <c r="L59" s="7"/>
      <c r="M59" s="7">
        <v>-3543.71</v>
      </c>
      <c r="N59" s="7">
        <f t="shared" si="10"/>
        <v>0</v>
      </c>
      <c r="O59" s="7">
        <f t="shared" si="1"/>
        <v>-3543.71</v>
      </c>
      <c r="P59" s="87" t="inlineStr">
        <is>
          <t>Исключён монтаж 28 старых кабельных перемычек; текущие коммутационные изделия учтены по новой спецификации.</t>
        </is>
      </c>
      <c r="Q59" s="31" t="s">
        <v>54</v>
      </c>
      <c r="R59" s="31" t="inlineStr">
        <is>
          <t>23/085-И-ИОС5, листы 1, 4–8; 23/085-И-ИОС5.СО, листы 5–6, поз. 101–109, 129–145</t>
        </is>
      </c>
    </row>
    <row r="60" spans="1:19" ht="102" customHeight="1">
      <c r="A60" s="26">
        <v>46</v>
      </c>
      <c r="B60" s="8">
        <v>46</v>
      </c>
      <c r="C60" s="9" t="s">
        <v>137</v>
      </c>
      <c r="D60" s="9" t="s">
        <v>137</v>
      </c>
      <c r="E60" s="10" t="s">
        <v>138</v>
      </c>
      <c r="F60" s="10" t="s">
        <v>138</v>
      </c>
      <c r="G60" s="4" t="s">
        <v>23</v>
      </c>
      <c r="H60" s="8">
        <v>22</v>
      </c>
      <c r="I60" s="7">
        <v>-22</v>
      </c>
      <c r="J60" s="27">
        <f t="shared" si="9"/>
        <v>0</v>
      </c>
      <c r="K60" s="7">
        <v>1521</v>
      </c>
      <c r="L60" s="7"/>
      <c r="M60" s="7">
        <v>-1521</v>
      </c>
      <c r="N60" s="7">
        <f t="shared" si="10"/>
        <v>0</v>
      </c>
      <c r="O60" s="7">
        <f t="shared" si="1"/>
        <v>-1521</v>
      </c>
      <c r="P60" s="87" t="inlineStr">
        <is>
          <t>Исключены 22 патч-корда ITK старого решения; текущей спецификацией принят другой комплект патч-кордов.</t>
        </is>
      </c>
      <c r="Q60" s="31" t="s">
        <v>54</v>
      </c>
      <c r="R60" s="31" t="inlineStr">
        <is>
          <t>23/085-И-ИОС5, листы 1, 4–8; 23/085-И-ИОС5.СО, листы 5–6, поз. 101–109, 129–145</t>
        </is>
      </c>
    </row>
    <row r="61" spans="1:19" ht="114.75" customHeight="1">
      <c r="A61" s="26">
        <v>47</v>
      </c>
      <c r="B61" s="14" t="s">
        <v>139</v>
      </c>
      <c r="C61" s="9" t="s">
        <v>140</v>
      </c>
      <c r="D61" s="9" t="s">
        <v>140</v>
      </c>
      <c r="E61" s="10" t="s">
        <v>141</v>
      </c>
      <c r="F61" s="10" t="s">
        <v>141</v>
      </c>
      <c r="G61" s="4" t="s">
        <v>23</v>
      </c>
      <c r="H61" s="8">
        <v>18</v>
      </c>
      <c r="I61" s="7">
        <v>-18</v>
      </c>
      <c r="J61" s="27">
        <f t="shared" si="9"/>
        <v>0</v>
      </c>
      <c r="K61" s="7">
        <v>4579.55</v>
      </c>
      <c r="L61" s="7"/>
      <c r="M61" s="7">
        <v>-4579.55</v>
      </c>
      <c r="N61" s="7">
        <f t="shared" si="10"/>
        <v>0</v>
      </c>
      <c r="O61" s="7">
        <f t="shared" si="1"/>
        <v>-4579.55</v>
      </c>
      <c r="P61" s="87" t="inlineStr">
        <is>
          <t>Исключены 18 одномодовых шнуров старого решения; текущая вертикальная СКС использует два многомодовых LC-LC шнура.</t>
        </is>
      </c>
      <c r="Q61" s="31" t="s">
        <v>54</v>
      </c>
      <c r="R61" s="31" t="inlineStr">
        <is>
          <t>23/085-И-ИОС5, листы 1, 4–8; 23/085-И-ИОС5.СО, листы 5–6, поз. 101–109, 129–145</t>
        </is>
      </c>
    </row>
    <row r="62" spans="1:19" ht="140.25">
      <c r="A62" s="26">
        <v>48</v>
      </c>
      <c r="B62" s="8">
        <v>48</v>
      </c>
      <c r="C62" s="9" t="s">
        <v>142</v>
      </c>
      <c r="D62" s="9" t="s">
        <v>142</v>
      </c>
      <c r="E62" s="10" t="s">
        <v>143</v>
      </c>
      <c r="F62" s="10" t="s">
        <v>143</v>
      </c>
      <c r="G62" s="4" t="s">
        <v>27</v>
      </c>
      <c r="H62" s="8">
        <v>15</v>
      </c>
      <c r="I62" s="7">
        <v>-15</v>
      </c>
      <c r="J62" s="27">
        <f t="shared" si="9"/>
        <v>0</v>
      </c>
      <c r="K62" s="7">
        <v>1220.4000000000001</v>
      </c>
      <c r="L62" s="7"/>
      <c r="M62" s="7">
        <v>-1220.4000000000001</v>
      </c>
      <c r="N62" s="7">
        <f t="shared" si="10"/>
        <v>0</v>
      </c>
      <c r="O62" s="7">
        <f t="shared" si="1"/>
        <v>-1220.4000000000001</v>
      </c>
      <c r="P62" s="87" t="inlineStr">
        <is>
          <t>Исключены 15 коробок КРТП-10 старой телефонной сети; текущие линии оканчиваются розетками и вилками RJ-11.</t>
        </is>
      </c>
      <c r="Q62" s="31" t="s">
        <v>54</v>
      </c>
      <c r="R62" s="31" t="inlineStr">
        <is>
          <t>23/085-И-ИОС5, листы 1, 4–8; 23/085-И-ИОС5.СО, листы 5–6, поз. 101–109, 129–145</t>
        </is>
      </c>
    </row>
    <row r="63" spans="1:19" ht="102" customHeight="1">
      <c r="A63" s="26">
        <v>49</v>
      </c>
      <c r="B63" s="8">
        <v>49</v>
      </c>
      <c r="C63" s="9" t="s">
        <v>144</v>
      </c>
      <c r="D63" s="9" t="s">
        <v>144</v>
      </c>
      <c r="E63" s="10" t="s">
        <v>145</v>
      </c>
      <c r="F63" s="10" t="s">
        <v>145</v>
      </c>
      <c r="G63" s="4" t="s">
        <v>17</v>
      </c>
      <c r="H63" s="8">
        <v>28</v>
      </c>
      <c r="I63" s="7">
        <v>-28</v>
      </c>
      <c r="J63" s="27">
        <f t="shared" si="9"/>
        <v>0</v>
      </c>
      <c r="K63" s="7">
        <v>13137.12</v>
      </c>
      <c r="L63" s="7"/>
      <c r="M63" s="7">
        <v>-13137.12</v>
      </c>
      <c r="N63" s="7">
        <f t="shared" si="10"/>
        <v>0</v>
      </c>
      <c r="O63" s="7">
        <f t="shared" si="1"/>
        <v>-13137.12</v>
      </c>
      <c r="P63" s="87" t="inlineStr">
        <is>
          <t>Исключён монтаж 28 микрофонных розеток старого решения; такие розетки в текущей спецификации отсутствуют.</t>
        </is>
      </c>
      <c r="Q63" s="31" t="s">
        <v>54</v>
      </c>
      <c r="R63" s="31" t="inlineStr">
        <is>
          <t>23/085-И-ИОС5, листы 1, 4–8; 23/085-И-ИОС5.СО, листы 5–6, поз. 101–109, 129–145</t>
        </is>
      </c>
    </row>
    <row r="64" spans="1:19" ht="102" customHeight="1">
      <c r="A64" s="26">
        <v>50</v>
      </c>
      <c r="B64" s="8">
        <v>50</v>
      </c>
      <c r="C64" s="9" t="s">
        <v>146</v>
      </c>
      <c r="D64" s="9" t="s">
        <v>146</v>
      </c>
      <c r="E64" s="10" t="s">
        <v>147</v>
      </c>
      <c r="F64" s="10" t="s">
        <v>147</v>
      </c>
      <c r="G64" s="4" t="s">
        <v>27</v>
      </c>
      <c r="H64" s="8">
        <v>22</v>
      </c>
      <c r="I64" s="7">
        <v>-22</v>
      </c>
      <c r="J64" s="27">
        <f t="shared" si="9"/>
        <v>0</v>
      </c>
      <c r="K64" s="7">
        <v>987.89</v>
      </c>
      <c r="L64" s="7"/>
      <c r="M64" s="7">
        <v>-987.89</v>
      </c>
      <c r="N64" s="7">
        <f t="shared" si="10"/>
        <v>0</v>
      </c>
      <c r="O64" s="7">
        <f t="shared" si="1"/>
        <v>-987.89</v>
      </c>
      <c r="P64" s="87" t="inlineStr">
        <is>
          <t>Исключены 22 старые розетки RJ-45; новый состав СКС содержит 34 двойные розетки и 41 рамку.</t>
        </is>
      </c>
      <c r="Q64" s="31" t="s">
        <v>54</v>
      </c>
      <c r="R64" s="31" t="inlineStr">
        <is>
          <t>23/085-И-ИОС5, листы 1, 4–8; 23/085-И-ИОС5.СО, листы 5–6, поз. 101–109, 129–145</t>
        </is>
      </c>
    </row>
    <row r="65" spans="1:18">
      <c r="A65" s="26">
        <v>51</v>
      </c>
      <c r="B65" s="8">
        <v>51</v>
      </c>
      <c r="C65" s="9" t="s">
        <v>148</v>
      </c>
      <c r="D65" s="9" t="s">
        <v>148</v>
      </c>
      <c r="E65" s="10" t="s">
        <v>149</v>
      </c>
      <c r="F65" s="10" t="s">
        <v>149</v>
      </c>
      <c r="G65" s="4" t="s">
        <v>27</v>
      </c>
      <c r="H65" s="8">
        <v>6</v>
      </c>
      <c r="I65" s="7">
        <v>-6</v>
      </c>
      <c r="J65" s="27">
        <f t="shared" si="9"/>
        <v>0</v>
      </c>
      <c r="K65" s="7">
        <v>100.44</v>
      </c>
      <c r="L65" s="7"/>
      <c r="M65" s="7">
        <v>-100.44</v>
      </c>
      <c r="N65" s="7">
        <f t="shared" si="10"/>
        <v>0</v>
      </c>
      <c r="O65" s="7">
        <f t="shared" si="1"/>
        <v>-100.44</v>
      </c>
      <c r="P65" s="87" t="inlineStr">
        <is>
          <t>Исключены шесть розеток RJ-11 прежней сети: по ИОС5 (СО стр.70, поз.107, 108) предусмотрены 11 розеток и 14 вилок RJ-11, учтённых в добавленной смете.</t>
        </is>
      </c>
      <c r="Q65" s="31" t="s">
        <v>54</v>
      </c>
      <c r="R65" s="31" t="inlineStr">
        <is>
          <t>23/085-И-ИОС5, листы 1, 4–8; 23/085-И-ИОС5.СО, листы 5–6, поз. 101–109, 129–145</t>
        </is>
      </c>
    </row>
    <row r="66" spans="1:18" ht="114.75">
      <c r="A66" s="26">
        <v>52</v>
      </c>
      <c r="B66" s="8">
        <v>52</v>
      </c>
      <c r="C66" s="9" t="s">
        <v>48</v>
      </c>
      <c r="D66" s="9" t="s">
        <v>48</v>
      </c>
      <c r="E66" s="10" t="s">
        <v>49</v>
      </c>
      <c r="F66" s="10" t="s">
        <v>49</v>
      </c>
      <c r="G66" s="4" t="s">
        <v>50</v>
      </c>
      <c r="H66" s="8">
        <v>1</v>
      </c>
      <c r="I66" s="7">
        <v>-1</v>
      </c>
      <c r="J66" s="27">
        <f t="shared" si="9"/>
        <v>0</v>
      </c>
      <c r="K66" s="7">
        <v>34830.949999999997</v>
      </c>
      <c r="L66" s="7"/>
      <c r="M66" s="7">
        <v>-34830.949999999997</v>
      </c>
      <c r="N66" s="7">
        <f t="shared" si="10"/>
        <v>0</v>
      </c>
      <c r="O66" s="7">
        <f t="shared" si="1"/>
        <v>-34830.949999999997</v>
      </c>
      <c r="P66" s="87" t="inlineStr">
        <is>
          <t>ПНР технологического комплекса исключены из этой ЛСР и учтены в сводной ЛСР 09-01 по отдельным системам СКС, ТЛФ и ЛСО.</t>
        </is>
      </c>
      <c r="Q66" s="31" t="s">
        <v>54</v>
      </c>
      <c r="R66" s="31" t="inlineStr">
        <is>
          <t>СВР 09-01 ПНР, строка 55; 23/085-И-ИОС5, лист 1 и листы 4–8</t>
        </is>
      </c>
    </row>
    <row r="67" spans="1:18" ht="100" customHeight="1">
      <c r="A67" s="26"/>
      <c r="B67" s="49" t="s">
        <v>216</v>
      </c>
      <c r="C67" s="50"/>
      <c r="D67" s="50"/>
      <c r="E67" s="50"/>
      <c r="F67" s="50"/>
      <c r="G67" s="4"/>
      <c r="H67" s="8"/>
      <c r="I67" s="8"/>
      <c r="J67" s="33"/>
      <c r="K67" s="7"/>
      <c r="L67" s="7"/>
      <c r="M67" s="34"/>
      <c r="N67" s="7"/>
      <c r="O67" s="7"/>
      <c r="P67" s="87"/>
      <c r="Q67" s="31"/>
      <c r="R67" s="31"/>
    </row>
    <row r="68" spans="1:18" ht="16.5" customHeight="1">
      <c r="B68" s="58" t="s">
        <v>153</v>
      </c>
      <c r="C68" s="59"/>
      <c r="D68" s="59"/>
      <c r="E68" s="59"/>
      <c r="F68" s="59"/>
      <c r="G68" s="13"/>
      <c r="H68" s="13"/>
      <c r="I68" s="13"/>
      <c r="J68" s="33"/>
      <c r="K68" s="7"/>
      <c r="L68" s="7"/>
      <c r="M68" s="34"/>
      <c r="N68" s="7"/>
      <c r="O68" s="7"/>
      <c r="P68" s="30"/>
      <c r="Q68" s="31"/>
      <c r="R68" s="31"/>
    </row>
    <row r="69" spans="1:18">
      <c r="A69" s="26">
        <v>53</v>
      </c>
      <c r="B69" s="12">
        <v>1</v>
      </c>
      <c r="C69" s="12"/>
      <c r="D69" s="80" t="inlineStr">
        <is>
          <t>4.11-12-1</t>
        </is>
      </c>
      <c r="E69" s="80"/>
      <c r="F69" s="81" t="inlineStr">
        <is>
          <t>Установка съемных и выдвижных блоков (модулей, ячеек, ТЭЗ) массой до 5 кг</t>
        </is>
      </c>
      <c r="G69" s="82" t="s">
        <v>28</v>
      </c>
      <c r="H69" s="82"/>
      <c r="I69" s="12">
        <v>1</v>
      </c>
      <c r="J69" s="27">
        <f t="shared" ref="J69:J132" si="11">H69+I69</f>
        <v>1</v>
      </c>
      <c r="K69" s="7"/>
      <c r="L69" s="7">
        <v>1526</v>
      </c>
      <c r="M69" s="34"/>
      <c r="N69" s="7">
        <f t="shared" ref="N69:N131" si="12">K69+L69+M69</f>
        <v>1526</v>
      </c>
      <c r="O69" s="7">
        <f t="shared" si="1"/>
        <v>1526</v>
      </c>
      <c r="P69" s="87" t="inlineStr">
        <is>
          <t>Добавлен монтаж коммутатора Eltex MES2448B (4 кг) в телекоммуникационном шкафу серверной по норме установки модулей массой до 5 кг (ИОС5, л.8; СО стр.70, поз.101). НР/СП без понижения: ТСН-2001.12 п.3.4.6 абз.4, 8-0 п.9; объект не эксплуатируется (ПОС, стр.8).</t>
        </is>
      </c>
      <c r="Q69" s="31" t="s">
        <v>54</v>
      </c>
      <c r="R69" s="31" t="inlineStr">
        <is>
          <t>23/085-И-ИОС5, листы 1, 4–8; 23/085-И-ИОС5.СО, листы 4–6, поз. 101</t>
        </is>
      </c>
    </row>
    <row r="70" spans="1:18">
      <c r="A70" s="26">
        <v>54</v>
      </c>
      <c r="B70" s="12">
        <v>2</v>
      </c>
      <c r="C70" s="12"/>
      <c r="D70" s="80" t="s">
        <v>221</v>
      </c>
      <c r="E70" s="80"/>
      <c r="F70" s="81" t="s">
        <v>156</v>
      </c>
      <c r="G70" s="82" t="s">
        <v>19</v>
      </c>
      <c r="H70" s="82"/>
      <c r="I70" s="12">
        <v>1</v>
      </c>
      <c r="J70" s="27">
        <f t="shared" si="11"/>
        <v>1</v>
      </c>
      <c r="K70" s="7"/>
      <c r="L70" s="7">
        <v>375353.87</v>
      </c>
      <c r="M70" s="34"/>
      <c r="N70" s="7">
        <f t="shared" si="12"/>
        <v>375353.87</v>
      </c>
      <c r="O70" s="7">
        <f t="shared" si="1"/>
        <v>375353.87</v>
      </c>
      <c r="P70" s="87" t="inlineStr">
        <is>
          <t>Добавлен коммутатор Ethernet Eltex MES2448B — 1 шт. (ИОС5, СО стр.70, поз.101).</t>
        </is>
      </c>
      <c r="Q70" s="31" t="s">
        <v>54</v>
      </c>
      <c r="R70" s="31" t="inlineStr">
        <is>
          <t>23/085-И-ИОС5, листы 1, 4–8; 23/085-И-ИОС5.СО, листы 4–6, поз. 101</t>
        </is>
      </c>
    </row>
    <row r="71" spans="1:18">
      <c r="A71" s="26">
        <v>55</v>
      </c>
      <c r="B71" s="12">
        <v>3</v>
      </c>
      <c r="C71" s="12"/>
      <c r="D71" s="80" t="inlineStr">
        <is>
          <t>4.11-12-1</t>
        </is>
      </c>
      <c r="E71" s="80"/>
      <c r="F71" s="81" t="inlineStr">
        <is>
          <t>Установка съемных и выдвижных блоков (модулей, ячеек, ТЭЗ) массой до 5 кг</t>
        </is>
      </c>
      <c r="G71" s="82" t="s">
        <v>28</v>
      </c>
      <c r="H71" s="82"/>
      <c r="I71" s="12">
        <v>1</v>
      </c>
      <c r="J71" s="27">
        <f t="shared" si="11"/>
        <v>1</v>
      </c>
      <c r="K71" s="7"/>
      <c r="L71" s="7">
        <v>1526</v>
      </c>
      <c r="M71" s="34"/>
      <c r="N71" s="7">
        <f t="shared" si="12"/>
        <v>1526</v>
      </c>
      <c r="O71" s="7">
        <f t="shared" si="1"/>
        <v>1526</v>
      </c>
      <c r="P71" s="87" t="inlineStr">
        <is>
          <t>Добавлен монтаж коммутатора Eltex MES2424B (2 кг) в телекоммуникационном шкафу серверной по норме установки модулей массой до 5 кг (ИОС5, л.8; СО стр.70, поз.102). НР/СП без понижения: ТСН-2001.12 п.3.4.6 абз.4, 8-0 п.9; объект не эксплуатируется (ПОС, стр.8).</t>
        </is>
      </c>
      <c r="Q71" s="31" t="s">
        <v>54</v>
      </c>
      <c r="R71" s="31" t="inlineStr">
        <is>
          <t>23/085-И-ИОС5, листы 1, 4–8; 23/085-И-ИОС5.СО, листы 4–6, поз. 102</t>
        </is>
      </c>
    </row>
    <row r="72" spans="1:18">
      <c r="A72" s="26">
        <v>56</v>
      </c>
      <c r="B72" s="12">
        <v>4</v>
      </c>
      <c r="C72" s="12"/>
      <c r="D72" s="80" t="s">
        <v>222</v>
      </c>
      <c r="E72" s="80"/>
      <c r="F72" s="81" t="s">
        <v>157</v>
      </c>
      <c r="G72" s="82" t="s">
        <v>19</v>
      </c>
      <c r="H72" s="82"/>
      <c r="I72" s="12">
        <v>1</v>
      </c>
      <c r="J72" s="27">
        <f t="shared" si="11"/>
        <v>1</v>
      </c>
      <c r="K72" s="7"/>
      <c r="L72" s="7">
        <v>84346.74</v>
      </c>
      <c r="M72" s="34"/>
      <c r="N72" s="7">
        <f t="shared" si="12"/>
        <v>84346.74</v>
      </c>
      <c r="O72" s="7">
        <f t="shared" si="1"/>
        <v>84346.74</v>
      </c>
      <c r="P72" s="87" t="inlineStr">
        <is>
          <t>Добавлен коммутатор Ethernet Eltex MES2424B — 1 шт. (ИОС5, СО стр.70, поз.102).</t>
        </is>
      </c>
      <c r="Q72" s="31" t="s">
        <v>54</v>
      </c>
      <c r="R72" s="31" t="inlineStr">
        <is>
          <t>23/085-И-ИОС5, листы 1, 4–8; 23/085-И-ИОС5.СО, листы 4–6, поз. 102</t>
        </is>
      </c>
    </row>
    <row r="73" spans="1:18">
      <c r="A73" s="26">
        <v>57</v>
      </c>
      <c r="B73" s="12">
        <v>5</v>
      </c>
      <c r="C73" s="12"/>
      <c r="D73" s="80" t="s">
        <v>158</v>
      </c>
      <c r="E73" s="80"/>
      <c r="F73" s="81" t="s">
        <v>159</v>
      </c>
      <c r="G73" s="82" t="s">
        <v>28</v>
      </c>
      <c r="H73" s="82"/>
      <c r="I73" s="12">
        <v>1</v>
      </c>
      <c r="J73" s="27">
        <f t="shared" si="11"/>
        <v>1</v>
      </c>
      <c r="K73" s="7"/>
      <c r="L73" s="7">
        <v>1862.74</v>
      </c>
      <c r="M73" s="34"/>
      <c r="N73" s="7">
        <f t="shared" si="12"/>
        <v>1862.74</v>
      </c>
      <c r="O73" s="7">
        <f t="shared" si="1"/>
        <v>1862.74</v>
      </c>
      <c r="P73" s="87" t="inlineStr">
        <is>
          <t>Добавлена установка пульта диспетчера AN-CO8 на посту охраны (ИОС5, стр.16; СО стр.69, поз.89). НР/СП без понижения: ТСН-2001.12 п.3.4.6 абз.4, 8-0 п.9; объект не эксплуатируется (ПОС, стр.8).</t>
        </is>
      </c>
      <c r="Q73" s="31" t="s">
        <v>54</v>
      </c>
      <c r="R73" s="31" t="inlineStr">
        <is>
          <t>23/085-И-ИОС5, листы 1, 4–8; 23/085-И-ИОС5.СО, листы 4–6, поз. 89</t>
        </is>
      </c>
    </row>
    <row r="74" spans="1:18">
      <c r="A74" s="26">
        <v>58</v>
      </c>
      <c r="B74" s="12">
        <v>6</v>
      </c>
      <c r="C74" s="12"/>
      <c r="D74" s="80" t="s">
        <v>223</v>
      </c>
      <c r="E74" s="80"/>
      <c r="F74" s="81" t="s">
        <v>160</v>
      </c>
      <c r="G74" s="82" t="s">
        <v>19</v>
      </c>
      <c r="H74" s="82"/>
      <c r="I74" s="12">
        <v>1</v>
      </c>
      <c r="J74" s="27">
        <f t="shared" si="11"/>
        <v>1</v>
      </c>
      <c r="K74" s="7"/>
      <c r="L74" s="7">
        <v>48222.82</v>
      </c>
      <c r="M74" s="34"/>
      <c r="N74" s="7">
        <f t="shared" si="12"/>
        <v>48222.82</v>
      </c>
      <c r="O74" s="7">
        <f t="shared" si="1"/>
        <v>48222.82</v>
      </c>
      <c r="P74" s="87" t="inlineStr">
        <is>
          <t>Добавлен пульт диспетчера AN-CO8 системы связи МГН — 1 шт. (ИОС5, стр.16; СО стр.69, поз.89).</t>
        </is>
      </c>
      <c r="Q74" s="31" t="s">
        <v>54</v>
      </c>
      <c r="R74" s="31" t="inlineStr">
        <is>
          <t>23/085-И-ИОС5, листы 1, 4–8; 23/085-И-ИОС5.СО, листы 4–6, поз. 89</t>
        </is>
      </c>
    </row>
    <row r="75" spans="1:18">
      <c r="A75" s="26">
        <v>59</v>
      </c>
      <c r="B75" s="12">
        <v>7</v>
      </c>
      <c r="C75" s="12"/>
      <c r="D75" s="80" t="s">
        <v>29</v>
      </c>
      <c r="E75" s="80"/>
      <c r="F75" s="81" t="s">
        <v>56</v>
      </c>
      <c r="G75" s="82" t="s">
        <v>28</v>
      </c>
      <c r="H75" s="82"/>
      <c r="I75" s="12">
        <v>1</v>
      </c>
      <c r="J75" s="27">
        <f t="shared" si="11"/>
        <v>1</v>
      </c>
      <c r="K75" s="7"/>
      <c r="L75" s="7">
        <v>1526</v>
      </c>
      <c r="M75" s="34"/>
      <c r="N75" s="7">
        <f t="shared" si="12"/>
        <v>1526</v>
      </c>
      <c r="O75" s="7">
        <f t="shared" ref="O75:O138" si="13">N75-K75</f>
        <v>1526</v>
      </c>
      <c r="P75" s="87" t="inlineStr">
        <is>
          <t>Добавлен монтаж блока коммутации AN-X8 (ИОС5, СО стр.69, поз.92). НР/СП без понижения: ТСН-2001.12 п.3.4.6 абз.4, 8-0 п.9; объект не эксплуатируется (ПОС, стр.8).</t>
        </is>
      </c>
      <c r="Q75" s="31" t="s">
        <v>54</v>
      </c>
      <c r="R75" s="31" t="inlineStr">
        <is>
          <t>23/085-И-ИОС5, листы 1, 4–8; 23/085-И-ИОС5.СО, листы 4–6, поз. 92</t>
        </is>
      </c>
    </row>
    <row r="76" spans="1:18">
      <c r="A76" s="26">
        <v>60</v>
      </c>
      <c r="B76" s="12">
        <v>8</v>
      </c>
      <c r="C76" s="12"/>
      <c r="D76" s="80" t="s">
        <v>224</v>
      </c>
      <c r="E76" s="80"/>
      <c r="F76" s="81" t="s">
        <v>263</v>
      </c>
      <c r="G76" s="82" t="s">
        <v>19</v>
      </c>
      <c r="H76" s="82"/>
      <c r="I76" s="12">
        <v>1</v>
      </c>
      <c r="J76" s="27">
        <f t="shared" si="11"/>
        <v>1</v>
      </c>
      <c r="K76" s="7"/>
      <c r="L76" s="7">
        <v>126315.21</v>
      </c>
      <c r="M76" s="34"/>
      <c r="N76" s="7">
        <f t="shared" si="12"/>
        <v>126315.21</v>
      </c>
      <c r="O76" s="7">
        <f t="shared" si="13"/>
        <v>126315.21</v>
      </c>
      <c r="P76" s="87" t="inlineStr">
        <is>
          <t>Добавлен блок коммутации AN-X8MGN — 1 шт. (ИОС5, стр.16; СО стр.69, поз.92).</t>
        </is>
      </c>
      <c r="Q76" s="31" t="s">
        <v>54</v>
      </c>
      <c r="R76" s="31" t="inlineStr">
        <is>
          <t>23/085-И-ИОС5, листы 1, 4–8; 23/085-И-ИОС5.СО, листы 4–6, поз. 92</t>
        </is>
      </c>
    </row>
    <row r="77" spans="1:18">
      <c r="A77" s="26">
        <v>61</v>
      </c>
      <c r="B77" s="12">
        <v>9</v>
      </c>
      <c r="C77" s="12"/>
      <c r="D77" s="80" t="s">
        <v>41</v>
      </c>
      <c r="E77" s="80"/>
      <c r="F77" s="81" t="s">
        <v>55</v>
      </c>
      <c r="G77" s="82" t="s">
        <v>28</v>
      </c>
      <c r="H77" s="82"/>
      <c r="I77" s="12">
        <v>3</v>
      </c>
      <c r="J77" s="27">
        <f t="shared" si="11"/>
        <v>3</v>
      </c>
      <c r="K77" s="7"/>
      <c r="L77" s="7">
        <v>30855.13</v>
      </c>
      <c r="M77" s="34"/>
      <c r="N77" s="7">
        <f t="shared" si="12"/>
        <v>30855.13</v>
      </c>
      <c r="O77" s="7">
        <f t="shared" si="13"/>
        <v>30855.13</v>
      </c>
      <c r="P77" s="87" t="inlineStr">
        <is>
          <t>Добавлен монтаж световых сигнализаторов трёх комплектов AL-MGN-2 в зонах безопасности МГН 2–4 этажей (ИОС5, стр.16; СО стр.69, поз.86–88).</t>
        </is>
      </c>
      <c r="Q77" s="31" t="s">
        <v>54</v>
      </c>
      <c r="R77" s="31" t="inlineStr">
        <is>
          <t>23/085-И-ИОС5, листы 1, 4–8; 23/085-И-ИОС5.СО, листы 4–6, поз. 86–88</t>
        </is>
      </c>
    </row>
    <row r="78" spans="1:18">
      <c r="A78" s="26">
        <v>62</v>
      </c>
      <c r="B78" s="12">
        <v>10</v>
      </c>
      <c r="C78" s="12"/>
      <c r="D78" s="80" t="s">
        <v>225</v>
      </c>
      <c r="E78" s="80"/>
      <c r="F78" s="81" t="s">
        <v>161</v>
      </c>
      <c r="G78" s="82" t="s">
        <v>19</v>
      </c>
      <c r="H78" s="82"/>
      <c r="I78" s="12">
        <v>1</v>
      </c>
      <c r="J78" s="27">
        <f t="shared" si="11"/>
        <v>1</v>
      </c>
      <c r="K78" s="7"/>
      <c r="L78" s="7">
        <v>4487.1400000000003</v>
      </c>
      <c r="M78" s="34"/>
      <c r="N78" s="7">
        <f t="shared" si="12"/>
        <v>4487.1400000000003</v>
      </c>
      <c r="O78" s="7">
        <f t="shared" si="13"/>
        <v>4487.1400000000003</v>
      </c>
      <c r="P78" s="87" t="inlineStr">
        <is>
          <t>Добавлен резервированный источник питания РИП-24 исп.04 — 1 шт. (ИОС5, СО стр.69, поз.93).</t>
        </is>
      </c>
      <c r="Q78" s="31" t="s">
        <v>54</v>
      </c>
      <c r="R78" s="31" t="inlineStr">
        <is>
          <t>23/085-И-ИОС5, листы 1, 4–8; 23/085-И-ИОС5.СО, листы 4–6, поз. 93</t>
        </is>
      </c>
    </row>
    <row r="79" spans="1:18">
      <c r="A79" s="26">
        <v>63</v>
      </c>
      <c r="B79" s="12">
        <v>11</v>
      </c>
      <c r="C79" s="12"/>
      <c r="D79" s="80" t="s">
        <v>226</v>
      </c>
      <c r="E79" s="80"/>
      <c r="F79" s="81" t="s">
        <v>162</v>
      </c>
      <c r="G79" s="82" t="s">
        <v>19</v>
      </c>
      <c r="H79" s="82"/>
      <c r="I79" s="12">
        <v>2</v>
      </c>
      <c r="J79" s="27">
        <f t="shared" si="11"/>
        <v>2</v>
      </c>
      <c r="K79" s="7"/>
      <c r="L79" s="7">
        <v>4089.51</v>
      </c>
      <c r="M79" s="34"/>
      <c r="N79" s="7">
        <f t="shared" si="12"/>
        <v>4089.51</v>
      </c>
      <c r="O79" s="7">
        <f t="shared" si="13"/>
        <v>4089.51</v>
      </c>
      <c r="P79" s="87" t="inlineStr">
        <is>
          <t>Добавлены две аккумуляторные батареи 12 В для источника питания системы связи МГН (ИОС5, СО стр.69, поз.94).</t>
        </is>
      </c>
      <c r="Q79" s="31" t="s">
        <v>54</v>
      </c>
      <c r="R79" s="31" t="inlineStr">
        <is>
          <t>23/085-И-ИОС5, листы 1, 4–8; 23/085-И-ИОС5.СО, листы 4–6, поз. 94</t>
        </is>
      </c>
    </row>
    <row r="80" spans="1:18">
      <c r="A80" s="26">
        <v>64</v>
      </c>
      <c r="B80" s="12">
        <v>12</v>
      </c>
      <c r="C80" s="12"/>
      <c r="D80" s="80" t="s">
        <v>66</v>
      </c>
      <c r="E80" s="80"/>
      <c r="F80" s="81" t="s">
        <v>57</v>
      </c>
      <c r="G80" s="82" t="s">
        <v>28</v>
      </c>
      <c r="H80" s="82"/>
      <c r="I80" s="12">
        <v>3</v>
      </c>
      <c r="J80" s="27">
        <f t="shared" si="11"/>
        <v>3</v>
      </c>
      <c r="K80" s="7"/>
      <c r="L80" s="7">
        <v>5533.32</v>
      </c>
      <c r="M80" s="34"/>
      <c r="N80" s="7">
        <f t="shared" si="12"/>
        <v>5533.32</v>
      </c>
      <c r="O80" s="7">
        <f t="shared" si="13"/>
        <v>5533.32</v>
      </c>
      <c r="P80" s="87" t="inlineStr">
        <is>
          <t>Добавлен монтаж устройств вызова и отмены вызова трёх комплектов AL-MGN-2 (ИОС5, стр.16; СО стр.69, поз.86–88). НР/СП без понижения: ТСН-2001.12 п.3.4.6 абз.4, 8-0 п.9; объект не эксплуатируется (ПОС, стр.8).</t>
        </is>
      </c>
      <c r="Q80" s="31" t="s">
        <v>54</v>
      </c>
      <c r="R80" s="31" t="inlineStr">
        <is>
          <t>23/085-И-ИОС5, листы 1, 4–8; 23/085-И-ИОС5.СО, листы 4–6, поз. 86–88</t>
        </is>
      </c>
    </row>
    <row r="81" spans="1:18">
      <c r="A81" s="26">
        <v>65</v>
      </c>
      <c r="B81" s="12">
        <v>13</v>
      </c>
      <c r="C81" s="12"/>
      <c r="D81" s="80" t="s">
        <v>227</v>
      </c>
      <c r="E81" s="80"/>
      <c r="F81" s="81" t="s">
        <v>264</v>
      </c>
      <c r="G81" s="82" t="s">
        <v>67</v>
      </c>
      <c r="H81" s="82"/>
      <c r="I81" s="12">
        <v>3</v>
      </c>
      <c r="J81" s="27">
        <f t="shared" si="11"/>
        <v>3</v>
      </c>
      <c r="K81" s="7"/>
      <c r="L81" s="7">
        <v>94629.72</v>
      </c>
      <c r="M81" s="34"/>
      <c r="N81" s="7">
        <f t="shared" si="12"/>
        <v>94629.72</v>
      </c>
      <c r="O81" s="7">
        <f t="shared" si="13"/>
        <v>94629.72</v>
      </c>
      <c r="P81" s="87" t="inlineStr">
        <is>
          <t>Добавлены три комплекта AL-MGN-2 (световой сигнализатор, устройство вызова, устройство отмены вызова) для зон безопасности МГН 2–4 этажей (ИОС5, стр.16; СО стр.69, поз.86–88).</t>
        </is>
      </c>
      <c r="Q81" s="31" t="s">
        <v>54</v>
      </c>
      <c r="R81" s="31" t="inlineStr">
        <is>
          <t>23/085-И-ИОС5, листы 1, 4–8; 23/085-И-ИОС5.СО, листы 4–6, поз. 86–88</t>
        </is>
      </c>
    </row>
    <row r="82" spans="1:18">
      <c r="A82" s="26">
        <v>66</v>
      </c>
      <c r="B82" s="12">
        <v>14</v>
      </c>
      <c r="C82" s="12"/>
      <c r="D82" s="80" t="s">
        <v>163</v>
      </c>
      <c r="E82" s="80"/>
      <c r="F82" s="81" t="s">
        <v>164</v>
      </c>
      <c r="G82" s="82" t="s">
        <v>165</v>
      </c>
      <c r="H82" s="82"/>
      <c r="I82" s="83">
        <v>0</v>
      </c>
      <c r="J82" s="27">
        <f t="shared" si="11"/>
        <v>0</v>
      </c>
      <c r="K82" s="7"/>
      <c r="L82" s="7">
        <v>0</v>
      </c>
      <c r="M82" s="34"/>
      <c r="N82" s="7">
        <f t="shared" si="12"/>
        <v>0</v>
      </c>
      <c r="O82" s="7">
        <f t="shared" si="13"/>
        <v>0</v>
      </c>
      <c r="P82" s="87" t="inlineStr">
        <is>
          <t>Исключено: перфорированных профилей проект не содержит. Кабель МГН ParLan 1×2×0,52 (209 м) прокладывается в общей трубе д.25 систем СОТ, МГН, СКС, ТЛФ, ТВ (ИОС5, СО стр.71, поз.131, 134; ИОС5-ТЧ, лист 6, п. 4.9.3); его протяжка учтена в строке 107.</t>
        </is>
      </c>
      <c r="Q82" s="31" t="s">
        <v>54</v>
      </c>
      <c r="R82" s="31" t="inlineStr">
        <is>
          <t>23/085-И-ИОС5.СО, лист 6, поз. 131; 23/085-И-ИОС5-ТЧ, лист 11, п. 4.9.7; 23/085-И-ИОС5, листы 1, 4–7; ответ проектировщика от 21.09.2026, п. 4</t>
        </is>
      </c>
    </row>
    <row r="83" spans="1:18">
      <c r="A83" s="26">
        <v>67</v>
      </c>
      <c r="B83" s="12">
        <v>15</v>
      </c>
      <c r="C83" s="12"/>
      <c r="D83" s="80" t="s">
        <v>228</v>
      </c>
      <c r="E83" s="80"/>
      <c r="F83" s="81" t="inlineStr">
        <is>
          <t>Кабель для СКС и IP-сетей  ParLan U/UTP Cat5e PVCLS нг(А)-LSLTx 1х2х0,52</t>
        </is>
      </c>
      <c r="G83" s="82" t="s">
        <v>20</v>
      </c>
      <c r="H83" s="82"/>
      <c r="I83" s="84">
        <v>213.18</v>
      </c>
      <c r="J83" s="27">
        <f t="shared" si="11"/>
        <v>213.18</v>
      </c>
      <c r="K83" s="7"/>
      <c r="L83" s="7">
        <v>4405.5</v>
      </c>
      <c r="M83" s="34"/>
      <c r="N83" s="7">
        <f t="shared" si="12"/>
        <v>4405.5</v>
      </c>
      <c r="O83" s="7">
        <f t="shared" si="13"/>
        <v>4405.5</v>
      </c>
      <c r="P83" s="87" t="inlineStr">
        <is>
          <t>Кабель ParLan U/UTP Cat5e PVCLS нг(А)-LSLTx 1×2×0,52 для элементов МГН — 213,18 м: 209 м по ИОС5 (СО стр.71, поз.131) с нормой отхода 2 % (ТСН-2001.4-8, прил. 2, п. 6); ответ проектировщика от 21.09.2026, п. 4.</t>
        </is>
      </c>
      <c r="Q83" s="31" t="s">
        <v>54</v>
      </c>
      <c r="R83" s="31" t="inlineStr">
        <is>
          <t>23/085-И-ИОС5.СО, лист 6, поз. 131; 23/085-И-ИОС5-ТЧ, лист 11, п. 4.9.7; 23/085-И-ИОС5, листы 1, 4–7; ответ проектировщика от 21.09.2026, п. 4</t>
        </is>
      </c>
    </row>
    <row r="84" spans="1:18">
      <c r="A84" s="26">
        <v>68</v>
      </c>
      <c r="B84" s="12">
        <v>16</v>
      </c>
      <c r="C84" s="12"/>
      <c r="D84" s="80" t="s">
        <v>30</v>
      </c>
      <c r="E84" s="80"/>
      <c r="F84" s="81" t="s">
        <v>167</v>
      </c>
      <c r="G84" s="82" t="s">
        <v>28</v>
      </c>
      <c r="H84" s="82"/>
      <c r="I84" s="12">
        <v>0</v>
      </c>
      <c r="J84" s="27">
        <f t="shared" si="11"/>
        <v>0</v>
      </c>
      <c r="K84" s="7"/>
      <c r="L84" s="7">
        <v>0</v>
      </c>
      <c r="M84" s="34"/>
      <c r="N84" s="7">
        <f t="shared" si="12"/>
        <v>0</v>
      </c>
      <c r="O84" s="7">
        <f t="shared" si="13"/>
        <v>0</v>
      </c>
      <c r="P84" s="87" t="inlineStr">
        <is>
          <t>Исключено: радиофикация проектом заменена локальной системой оповещения (ИОС5-ТЧ, лист 6, п. 4.9.2); ответвительной коробки РОН-2 в спецификации ИОС5 нет.</t>
        </is>
      </c>
      <c r="Q84" s="31" t="s">
        <v>54</v>
      </c>
      <c r="R84" s="31" t="inlineStr">
        <is>
          <t>23/085-И-ИОС5-С, лист 2–3; 23/085-И-ИОС5.СО, лист 1–7</t>
        </is>
      </c>
    </row>
    <row r="85" spans="1:18">
      <c r="A85" s="26">
        <v>69</v>
      </c>
      <c r="B85" s="12">
        <v>17</v>
      </c>
      <c r="C85" s="12"/>
      <c r="D85" s="80" t="s">
        <v>229</v>
      </c>
      <c r="E85" s="80"/>
      <c r="F85" s="81" t="s">
        <v>168</v>
      </c>
      <c r="G85" s="82" t="s">
        <v>19</v>
      </c>
      <c r="H85" s="82"/>
      <c r="I85" s="12">
        <v>0</v>
      </c>
      <c r="J85" s="27">
        <f t="shared" si="11"/>
        <v>0</v>
      </c>
      <c r="K85" s="7"/>
      <c r="L85" s="7">
        <v>0</v>
      </c>
      <c r="M85" s="34"/>
      <c r="N85" s="7">
        <f t="shared" si="12"/>
        <v>0</v>
      </c>
      <c r="O85" s="7">
        <f t="shared" si="13"/>
        <v>0</v>
      </c>
      <c r="P85" s="87" t="inlineStr">
        <is>
          <t>Исключено: коробка РОН-2 в спецификации ИОС5 отсутствует — радиофикация заменена локальной системой оповещения (ИОС5-ТЧ, лист 6, п. 4.9.2).</t>
        </is>
      </c>
      <c r="Q85" s="31" t="s">
        <v>54</v>
      </c>
      <c r="R85" s="31" t="inlineStr">
        <is>
          <t>23/085-И-ИОС5-С, лист 2–3; 23/085-И-ИОС5.СО, лист 1–7</t>
        </is>
      </c>
    </row>
    <row r="86" spans="1:18">
      <c r="A86" s="26">
        <v>70</v>
      </c>
      <c r="B86" s="12">
        <v>18</v>
      </c>
      <c r="C86" s="12"/>
      <c r="D86" s="80" t="s">
        <v>230</v>
      </c>
      <c r="E86" s="80"/>
      <c r="F86" s="81" t="s">
        <v>265</v>
      </c>
      <c r="G86" s="82" t="s">
        <v>19</v>
      </c>
      <c r="H86" s="82"/>
      <c r="I86" s="12">
        <v>1</v>
      </c>
      <c r="J86" s="27">
        <f t="shared" si="11"/>
        <v>1</v>
      </c>
      <c r="K86" s="7"/>
      <c r="L86" s="7">
        <v>71811.710000000006</v>
      </c>
      <c r="M86" s="34"/>
      <c r="N86" s="7">
        <f t="shared" si="12"/>
        <v>71811.710000000006</v>
      </c>
      <c r="O86" s="7">
        <f t="shared" si="13"/>
        <v>71811.710000000006</v>
      </c>
      <c r="P86" s="87" t="inlineStr">
        <is>
          <t>Добавлен напольный телекоммуникационный шкаф NTSS 42U 800×1000 мм серверной — 1 шт. (ИОС5, л.8; СО стр.69, поз.95).</t>
        </is>
      </c>
      <c r="Q86" s="31" t="s">
        <v>54</v>
      </c>
      <c r="R86" s="31" t="inlineStr">
        <is>
          <t>23/085-И-ИОС5-ТЧ, лист 11; 23/085-И-ИОС5, лист 8; 23/085-И-ИОС5.СО, лист 4, поз. 95</t>
        </is>
      </c>
    </row>
    <row r="87" spans="1:18">
      <c r="A87" s="26">
        <v>71</v>
      </c>
      <c r="B87" s="12">
        <v>19</v>
      </c>
      <c r="C87" s="12"/>
      <c r="D87" s="80" t="s">
        <v>217</v>
      </c>
      <c r="E87" s="80"/>
      <c r="F87" s="81" t="s">
        <v>169</v>
      </c>
      <c r="G87" s="82" t="s">
        <v>19</v>
      </c>
      <c r="H87" s="82"/>
      <c r="I87" s="12">
        <v>1</v>
      </c>
      <c r="J87" s="27">
        <f t="shared" si="11"/>
        <v>1</v>
      </c>
      <c r="K87" s="7"/>
      <c r="L87" s="7">
        <v>62703.92</v>
      </c>
      <c r="M87" s="34"/>
      <c r="N87" s="7">
        <f t="shared" si="12"/>
        <v>62703.92</v>
      </c>
      <c r="O87" s="7">
        <f t="shared" si="13"/>
        <v>62703.92</v>
      </c>
      <c r="P87" s="87" t="inlineStr">
        <is>
          <t>Добавлен источник бесперебойного питания STR1103TL 3000 ВА серверной — 1 шт. (ИОС5, СО стр.69, поз.97).</t>
        </is>
      </c>
      <c r="Q87" s="31" t="s">
        <v>54</v>
      </c>
      <c r="R87" s="31" t="inlineStr">
        <is>
          <t>23/085-И-ИОС5-ТЧ, лист 11; 23/085-И-ИОС5, лист 8; 23/085-И-ИОС5.СО, лист 4, поз. 97</t>
        </is>
      </c>
    </row>
    <row r="88" spans="1:18">
      <c r="A88" s="26">
        <v>72</v>
      </c>
      <c r="B88" s="12">
        <v>20</v>
      </c>
      <c r="C88" s="12"/>
      <c r="D88" s="80" t="inlineStr">
        <is>
          <t>27.20.24.000. п.6</t>
        </is>
      </c>
      <c r="E88" s="80"/>
      <c r="F88" s="81" t="s">
        <v>218</v>
      </c>
      <c r="G88" s="82" t="s">
        <v>19</v>
      </c>
      <c r="H88" s="82"/>
      <c r="I88" s="12">
        <v>6</v>
      </c>
      <c r="J88" s="27">
        <f t="shared" si="11"/>
        <v>6</v>
      </c>
      <c r="K88" s="7"/>
      <c r="L88" s="7">
        <v>101438.61</v>
      </c>
      <c r="M88" s="34"/>
      <c r="N88" s="7">
        <f t="shared" si="12"/>
        <v>101438.61</v>
      </c>
      <c r="O88" s="7">
        <f t="shared" si="13"/>
        <v>101438.61</v>
      </c>
      <c r="P88" s="87" t="inlineStr">
        <is>
          <t>Добавлены шесть аккумуляторных батарей 12 В 40 А·ч для ИБП серверной (ИОС5, СО стр.69, поз.98).</t>
        </is>
      </c>
      <c r="Q88" s="31" t="s">
        <v>54</v>
      </c>
      <c r="R88" s="31" t="inlineStr">
        <is>
          <t>23/085-И-ИОС5-ТЧ, лист 11; 23/085-И-ИОС5, лист 8; 23/085-И-ИОС5.СО, лист 4, поз. 98</t>
        </is>
      </c>
    </row>
    <row r="89" spans="1:18">
      <c r="A89" s="26">
        <v>73</v>
      </c>
      <c r="B89" s="12">
        <v>21</v>
      </c>
      <c r="C89" s="12"/>
      <c r="D89" s="80" t="s">
        <v>232</v>
      </c>
      <c r="E89" s="80"/>
      <c r="F89" s="81" t="s">
        <v>266</v>
      </c>
      <c r="G89" s="82" t="s">
        <v>19</v>
      </c>
      <c r="H89" s="82"/>
      <c r="I89" s="12">
        <v>12</v>
      </c>
      <c r="J89" s="27">
        <f t="shared" si="11"/>
        <v>12</v>
      </c>
      <c r="K89" s="7"/>
      <c r="L89" s="7">
        <v>4915.72</v>
      </c>
      <c r="M89" s="34"/>
      <c r="N89" s="7">
        <f t="shared" si="12"/>
        <v>4915.72</v>
      </c>
      <c r="O89" s="7">
        <f t="shared" si="13"/>
        <v>4915.72</v>
      </c>
      <c r="P89" s="87" t="inlineStr">
        <is>
          <t>Добавлены 12 перемычек M6-M6-1-1x6 для аккумуляторных батарей ИБП (ИОС5, СО стр.69, поз.99).</t>
        </is>
      </c>
      <c r="Q89" s="31" t="s">
        <v>54</v>
      </c>
      <c r="R89" s="31" t="inlineStr">
        <is>
          <t>23/085-И-ИОС5-ТЧ, лист 11; 23/085-И-ИОС5, лист 8; 23/085-И-ИОС5.СО, лист 4, поз. 99</t>
        </is>
      </c>
    </row>
    <row r="90" spans="1:18">
      <c r="A90" s="26">
        <v>74</v>
      </c>
      <c r="B90" s="12">
        <v>22</v>
      </c>
      <c r="C90" s="12"/>
      <c r="D90" s="80" t="s">
        <v>233</v>
      </c>
      <c r="E90" s="80"/>
      <c r="F90" s="81" t="s">
        <v>170</v>
      </c>
      <c r="G90" s="82" t="s">
        <v>19</v>
      </c>
      <c r="H90" s="82"/>
      <c r="I90" s="12">
        <v>2</v>
      </c>
      <c r="J90" s="27">
        <f t="shared" si="11"/>
        <v>2</v>
      </c>
      <c r="K90" s="7"/>
      <c r="L90" s="7">
        <v>1053.43</v>
      </c>
      <c r="M90" s="34"/>
      <c r="N90" s="7">
        <f t="shared" si="12"/>
        <v>1053.43</v>
      </c>
      <c r="O90" s="7">
        <f t="shared" si="13"/>
        <v>1053.43</v>
      </c>
      <c r="P90" s="87" t="inlineStr">
        <is>
          <t>Добавлены два батарейных кабеля M6-M6-1-1x6 (ИОС5, СО стр.69, поз.100).</t>
        </is>
      </c>
      <c r="Q90" s="31" t="s">
        <v>54</v>
      </c>
      <c r="R90" s="31" t="inlineStr">
        <is>
          <t>23/085-И-ИОС5-ТЧ, лист 11; 23/085-И-ИОС5, лист 8; 23/085-И-ИОС5.СО, лист 4, поз. 100</t>
        </is>
      </c>
    </row>
    <row r="91" spans="1:18">
      <c r="A91" s="26">
        <v>75</v>
      </c>
      <c r="B91" s="12">
        <v>23</v>
      </c>
      <c r="C91" s="12"/>
      <c r="D91" s="80" t="inlineStr">
        <is>
          <t>4.10-181-5</t>
        </is>
      </c>
      <c r="E91" s="80"/>
      <c r="F91" s="81" t="inlineStr">
        <is>
          <t>Монтаж оптического кросса с учетом измерений на волоконно-оптическом кабеле с числом волокон: 8</t>
        </is>
      </c>
      <c r="G91" s="82" t="s">
        <v>173</v>
      </c>
      <c r="H91" s="82"/>
      <c r="I91" s="12">
        <v>1</v>
      </c>
      <c r="J91" s="27">
        <f t="shared" si="11"/>
        <v>1</v>
      </c>
      <c r="K91" s="7"/>
      <c r="L91" s="7">
        <v>6615.85</v>
      </c>
      <c r="M91" s="34"/>
      <c r="N91" s="7">
        <f t="shared" si="12"/>
        <v>6615.85</v>
      </c>
      <c r="O91" s="7">
        <f t="shared" si="13"/>
        <v>6615.85</v>
      </c>
      <c r="P91" s="87" t="inlineStr">
        <is>
          <t>Добавлен монтаж оптического кросса ШКОС-М-1U/2-8 с измерениями (ИОС5, СО стр.69, поз.96).</t>
        </is>
      </c>
      <c r="Q91" s="31" t="s">
        <v>54</v>
      </c>
      <c r="R91" s="31" t="inlineStr">
        <is>
          <t>23/085-И-ИОС5-ТЧ, лист 11; 23/085-И-ИОС5, лист 8; 23/085-И-ИОС5.СО, лист 4, поз. 96</t>
        </is>
      </c>
    </row>
    <row r="92" spans="1:18">
      <c r="A92" s="26">
        <v>76</v>
      </c>
      <c r="B92" s="12">
        <v>24</v>
      </c>
      <c r="C92" s="12"/>
      <c r="D92" s="80" t="s">
        <v>234</v>
      </c>
      <c r="E92" s="80"/>
      <c r="F92" s="81" t="s">
        <v>267</v>
      </c>
      <c r="G92" s="82" t="s">
        <v>19</v>
      </c>
      <c r="H92" s="82"/>
      <c r="I92" s="12">
        <v>1</v>
      </c>
      <c r="J92" s="27">
        <f t="shared" si="11"/>
        <v>1</v>
      </c>
      <c r="K92" s="7"/>
      <c r="L92" s="7">
        <v>2746.77</v>
      </c>
      <c r="M92" s="34"/>
      <c r="N92" s="7">
        <f t="shared" si="12"/>
        <v>2746.77</v>
      </c>
      <c r="O92" s="7">
        <f t="shared" si="13"/>
        <v>2746.77</v>
      </c>
      <c r="P92" s="87" t="inlineStr">
        <is>
          <t>Добавлен оптический кросс ШКОС-М-1U/2-8-SC/APC — 1 шт. (ИОС5, СО стр.69, поз.96).</t>
        </is>
      </c>
      <c r="Q92" s="31" t="s">
        <v>54</v>
      </c>
      <c r="R92" s="31" t="inlineStr">
        <is>
          <t>23/085-И-ИОС5-ТЧ, лист 11; 23/085-И-ИОС5, лист 8; 23/085-И-ИОС5.СО, лист 4, поз. 96</t>
        </is>
      </c>
    </row>
    <row r="93" spans="1:18">
      <c r="A93" s="26">
        <v>77</v>
      </c>
      <c r="B93" s="12">
        <v>25</v>
      </c>
      <c r="C93" s="12"/>
      <c r="D93" s="80" t="s">
        <v>174</v>
      </c>
      <c r="E93" s="80"/>
      <c r="F93" s="81" t="s">
        <v>175</v>
      </c>
      <c r="G93" s="82" t="s">
        <v>21</v>
      </c>
      <c r="H93" s="82"/>
      <c r="I93" s="84">
        <v>6.21</v>
      </c>
      <c r="J93" s="27">
        <f t="shared" si="11"/>
        <v>6.21</v>
      </c>
      <c r="K93" s="7"/>
      <c r="L93" s="7">
        <v>199035.54</v>
      </c>
      <c r="M93" s="34"/>
      <c r="N93" s="7">
        <f t="shared" si="12"/>
        <v>199035.54</v>
      </c>
      <c r="O93" s="7">
        <f t="shared" si="13"/>
        <v>199035.54</v>
      </c>
      <c r="P93" s="87" t="inlineStr">
        <is>
          <t>Добавлена прокладка 621 м гофротрубы d25 для кабелей СКС, телефонии, МГН и телевидения — часть проектного объёма 1 041 м (ИОС5, СО стр.71, поз.134; ИОС5-ТЧ, лист 7, п. 4.9.4); остальные 420 м учтены в смете 02-01-09. НР/СП без понижения: ТСН-2001.12 п.3.4.6 абз.4, 8-0 п.9; объект не эксплуатируется (ПОС, стр.8).</t>
        </is>
      </c>
      <c r="Q93" s="31" t="s">
        <v>54</v>
      </c>
      <c r="R93" s="31" t="inlineStr">
        <is>
          <t>23/085-И-ИОС5, листы 1, 4–8; 23/085-И-ИОС5.СО, листы 5–6, поз. 134</t>
        </is>
      </c>
    </row>
    <row r="94" spans="1:18">
      <c r="A94" s="26">
        <v>78</v>
      </c>
      <c r="B94" s="12">
        <v>26</v>
      </c>
      <c r="C94" s="12"/>
      <c r="D94" s="80" t="s">
        <v>235</v>
      </c>
      <c r="E94" s="80"/>
      <c r="F94" s="81" t="s">
        <v>268</v>
      </c>
      <c r="G94" s="82" t="s">
        <v>20</v>
      </c>
      <c r="H94" s="82"/>
      <c r="I94" s="12">
        <v>633.42</v>
      </c>
      <c r="J94" s="27">
        <f t="shared" si="11"/>
        <v>633.42</v>
      </c>
      <c r="K94" s="7"/>
      <c r="L94" s="7">
        <v>23213.56</v>
      </c>
      <c r="M94" s="34"/>
      <c r="N94" s="7">
        <f t="shared" si="12"/>
        <v>23213.56</v>
      </c>
      <c r="O94" s="7">
        <f t="shared" si="13"/>
        <v>23213.56</v>
      </c>
      <c r="P94" s="87" t="inlineStr">
        <is>
          <t>Добавлено 633,42 м гофротрубы ПВХ d25: 621 м прокладки (строка 93) с нормой отхода 2 % (ТСН-2001.4-8, прил. 2, п. 12); часть проектного объёма 1 041 м (ИОС5, СО стр.71, поз.134), остальные 420 м учтены в смете 02-01-09.</t>
        </is>
      </c>
      <c r="Q94" s="31" t="s">
        <v>54</v>
      </c>
      <c r="R94" s="31" t="inlineStr">
        <is>
          <t>23/085-И-ИОС5, листы 1, 4–8; 23/085-И-ИОС5.СО, листы 5–6, поз. 134</t>
        </is>
      </c>
    </row>
    <row r="95" spans="1:18">
      <c r="A95" s="26">
        <v>79</v>
      </c>
      <c r="B95" s="12">
        <v>27</v>
      </c>
      <c r="C95" s="12"/>
      <c r="D95" s="80" t="s">
        <v>236</v>
      </c>
      <c r="E95" s="80"/>
      <c r="F95" s="81" t="s">
        <v>269</v>
      </c>
      <c r="G95" s="82" t="s">
        <v>19</v>
      </c>
      <c r="H95" s="82"/>
      <c r="I95" s="12">
        <v>1242</v>
      </c>
      <c r="J95" s="27">
        <f t="shared" si="11"/>
        <v>1242</v>
      </c>
      <c r="K95" s="7"/>
      <c r="L95" s="7">
        <v>6321.78</v>
      </c>
      <c r="M95" s="34"/>
      <c r="N95" s="7">
        <f t="shared" si="12"/>
        <v>6321.78</v>
      </c>
      <c r="O95" s="7">
        <f t="shared" si="13"/>
        <v>6321.78</v>
      </c>
      <c r="P95" s="87" t="inlineStr">
        <is>
          <t>Добавлены 1 242 держателя d25 (2 шт. на 1 м трубы) — часть проектного количества 2 082 шт. (ИОС5, СО стр.71, поз.135); остальные 840 шт. учтены в смете 02-01-09.</t>
        </is>
      </c>
      <c r="Q95" s="31" t="s">
        <v>54</v>
      </c>
      <c r="R95" s="31" t="inlineStr">
        <is>
          <t>23/085-И-ИОС5, листы 1, 4–8; 23/085-И-ИОС5.СО, листы 5–6, поз. 135</t>
        </is>
      </c>
    </row>
    <row r="96" spans="1:18">
      <c r="A96" s="26">
        <v>80</v>
      </c>
      <c r="B96" s="12">
        <v>28</v>
      </c>
      <c r="C96" s="12"/>
      <c r="D96" s="80" t="s">
        <v>46</v>
      </c>
      <c r="E96" s="80"/>
      <c r="F96" s="81" t="s">
        <v>58</v>
      </c>
      <c r="G96" s="82" t="s">
        <v>21</v>
      </c>
      <c r="H96" s="82"/>
      <c r="I96" s="84">
        <v>2.17</v>
      </c>
      <c r="J96" s="27">
        <f t="shared" si="11"/>
        <v>2.17</v>
      </c>
      <c r="K96" s="7"/>
      <c r="L96" s="7">
        <v>125385.92</v>
      </c>
      <c r="M96" s="34"/>
      <c r="N96" s="7">
        <f t="shared" ref="N96" si="14">K96+L96+M96</f>
        <v>125385.92</v>
      </c>
      <c r="O96" s="7">
        <f t="shared" si="13"/>
        <v>125385.92</v>
      </c>
      <c r="P96" s="87" t="inlineStr">
        <is>
          <t>Добавлена прокладка 217 м кабель-канала: 206 м кабель-канала 90×50 мм и 11 м короба 200×80 мм серверной (ИОС5, СО стр.71, поз.136, 137). НР/СП без понижения: ТСН-2001.12 п.3.4.6 абз.4, 8-0 п.9; объект не эксплуатируется (ПОС, стр.8).</t>
        </is>
      </c>
      <c r="Q96" s="31" t="s">
        <v>54</v>
      </c>
      <c r="R96" s="31" t="inlineStr">
        <is>
          <t>23/085-И-ИОС5, листы 1, 4–8; 23/085-И-ИОС5.СО, листы 5–6, поз. 136–143</t>
        </is>
      </c>
    </row>
    <row r="97" spans="1:18">
      <c r="A97" s="26">
        <v>81</v>
      </c>
      <c r="B97" s="12">
        <v>29</v>
      </c>
      <c r="C97" s="12"/>
      <c r="D97" s="80" t="s">
        <v>237</v>
      </c>
      <c r="E97" s="80"/>
      <c r="F97" s="81" t="s">
        <v>219</v>
      </c>
      <c r="G97" s="82" t="s">
        <v>20</v>
      </c>
      <c r="H97" s="82"/>
      <c r="I97" s="12">
        <v>206</v>
      </c>
      <c r="J97" s="27">
        <f t="shared" si="11"/>
        <v>206</v>
      </c>
      <c r="K97" s="7"/>
      <c r="L97" s="7">
        <v>157658.47</v>
      </c>
      <c r="M97" s="34"/>
      <c r="N97" s="7">
        <f t="shared" si="12"/>
        <v>157658.47</v>
      </c>
      <c r="O97" s="7">
        <f t="shared" si="13"/>
        <v>157658.47</v>
      </c>
      <c r="P97" s="87" t="inlineStr">
        <is>
          <t>Добавлено 206 м кабель-канала 90×50 мм с перегородкой (ИОС5, СО стр.71, поз.136).</t>
        </is>
      </c>
      <c r="Q97" s="31" t="s">
        <v>54</v>
      </c>
      <c r="R97" s="31" t="inlineStr">
        <is>
          <t>23/085-И-ИОС5, листы 1, 4–8; 23/085-И-ИОС5.СО, листы 5–6, поз. 136</t>
        </is>
      </c>
    </row>
    <row r="98" spans="1:18">
      <c r="A98" s="26">
        <v>82</v>
      </c>
      <c r="B98" s="12">
        <v>30</v>
      </c>
      <c r="C98" s="12"/>
      <c r="D98" s="80" t="s">
        <v>238</v>
      </c>
      <c r="E98" s="80"/>
      <c r="F98" s="81" t="s">
        <v>270</v>
      </c>
      <c r="G98" s="82" t="s">
        <v>20</v>
      </c>
      <c r="H98" s="82"/>
      <c r="I98" s="12">
        <v>11</v>
      </c>
      <c r="J98" s="27">
        <f t="shared" si="11"/>
        <v>11</v>
      </c>
      <c r="K98" s="7"/>
      <c r="L98" s="7">
        <v>33533.53</v>
      </c>
      <c r="M98" s="34"/>
      <c r="N98" s="7">
        <f t="shared" si="12"/>
        <v>33533.53</v>
      </c>
      <c r="O98" s="7">
        <f t="shared" si="13"/>
        <v>33533.53</v>
      </c>
      <c r="P98" s="87" t="inlineStr">
        <is>
          <t>Добавлено 11 м короба 200×80 мм с крышкой для серверной (ИОС5, СО стр.71, поз.137).</t>
        </is>
      </c>
      <c r="Q98" s="31" t="s">
        <v>54</v>
      </c>
      <c r="R98" s="31" t="inlineStr">
        <is>
          <t>23/085-И-ИОС5, листы 1, 4–8; 23/085-И-ИОС5.СО, листы 5–6, поз. 137</t>
        </is>
      </c>
    </row>
    <row r="99" spans="1:18">
      <c r="A99" s="26">
        <v>83</v>
      </c>
      <c r="B99" s="12">
        <v>31</v>
      </c>
      <c r="C99" s="12"/>
      <c r="D99" s="80" t="s">
        <v>239</v>
      </c>
      <c r="E99" s="80"/>
      <c r="F99" s="81" t="s">
        <v>271</v>
      </c>
      <c r="G99" s="82" t="s">
        <v>19</v>
      </c>
      <c r="H99" s="82"/>
      <c r="I99" s="12">
        <v>48</v>
      </c>
      <c r="J99" s="27">
        <f t="shared" si="11"/>
        <v>48</v>
      </c>
      <c r="K99" s="7"/>
      <c r="L99" s="7">
        <v>4842.42</v>
      </c>
      <c r="M99" s="34"/>
      <c r="N99" s="7">
        <f t="shared" si="12"/>
        <v>4842.42</v>
      </c>
      <c r="O99" s="7">
        <f t="shared" si="13"/>
        <v>4842.42</v>
      </c>
      <c r="P99" s="87" t="inlineStr">
        <is>
          <t>Добавлены 48 заглушек кабель-канала 90×50 мм (ИОС5, СО стр.71, поз.138).</t>
        </is>
      </c>
      <c r="Q99" s="31" t="s">
        <v>54</v>
      </c>
      <c r="R99" s="31" t="inlineStr">
        <is>
          <t>23/085-И-ИОС5, листы 1, 4–8; 23/085-И-ИОС5.СО, листы 5–6, поз. 138</t>
        </is>
      </c>
    </row>
    <row r="100" spans="1:18">
      <c r="A100" s="26">
        <v>84</v>
      </c>
      <c r="B100" s="12">
        <v>32</v>
      </c>
      <c r="C100" s="12"/>
      <c r="D100" s="80" t="s">
        <v>240</v>
      </c>
      <c r="E100" s="80"/>
      <c r="F100" s="81" t="s">
        <v>220</v>
      </c>
      <c r="G100" s="82" t="s">
        <v>19</v>
      </c>
      <c r="H100" s="82"/>
      <c r="I100" s="12">
        <v>4</v>
      </c>
      <c r="J100" s="27">
        <f t="shared" si="11"/>
        <v>4</v>
      </c>
      <c r="K100" s="7"/>
      <c r="L100" s="7">
        <v>5205.6400000000003</v>
      </c>
      <c r="M100" s="34"/>
      <c r="N100" s="7">
        <f t="shared" si="12"/>
        <v>5205.6400000000003</v>
      </c>
      <c r="O100" s="7">
        <f t="shared" si="13"/>
        <v>5205.6400000000003</v>
      </c>
      <c r="P100" s="87" t="inlineStr">
        <is>
          <t>Добавлены четыре заглушки короба 200×80 мм (ИОС5, СО стр.71, поз.139).</t>
        </is>
      </c>
      <c r="Q100" s="31" t="s">
        <v>54</v>
      </c>
      <c r="R100" s="31" t="inlineStr">
        <is>
          <t>23/085-И-ИОС5, листы 1, 4–8; 23/085-И-ИОС5.СО, листы 5–6, поз. 139</t>
        </is>
      </c>
    </row>
    <row r="101" spans="1:18">
      <c r="A101" s="26">
        <v>85</v>
      </c>
      <c r="B101" s="12">
        <v>33</v>
      </c>
      <c r="C101" s="12"/>
      <c r="D101" s="80" t="s">
        <v>241</v>
      </c>
      <c r="E101" s="80"/>
      <c r="F101" s="81" t="s">
        <v>272</v>
      </c>
      <c r="G101" s="82" t="s">
        <v>19</v>
      </c>
      <c r="H101" s="82"/>
      <c r="I101" s="12">
        <v>4</v>
      </c>
      <c r="J101" s="27">
        <f t="shared" si="11"/>
        <v>4</v>
      </c>
      <c r="K101" s="7"/>
      <c r="L101" s="7">
        <v>3116.3</v>
      </c>
      <c r="M101" s="34"/>
      <c r="N101" s="7">
        <f t="shared" si="12"/>
        <v>3116.3</v>
      </c>
      <c r="O101" s="7">
        <f t="shared" si="13"/>
        <v>3116.3</v>
      </c>
      <c r="P101" s="87" t="inlineStr">
        <is>
          <t>Добавлены четыре внутренних угла кабель-канала 90×50 мм (ИОС5, СО стр.71, поз.140).</t>
        </is>
      </c>
      <c r="Q101" s="31" t="s">
        <v>54</v>
      </c>
      <c r="R101" s="31" t="inlineStr">
        <is>
          <t>23/085-И-ИОС5, листы 1, 4–8; 23/085-И-ИОС5.СО, листы 5–6, поз. 140</t>
        </is>
      </c>
    </row>
    <row r="102" spans="1:18">
      <c r="A102" s="26">
        <v>86</v>
      </c>
      <c r="B102" s="12">
        <v>34</v>
      </c>
      <c r="C102" s="12"/>
      <c r="D102" s="80" t="s">
        <v>242</v>
      </c>
      <c r="E102" s="80"/>
      <c r="F102" s="81" t="s">
        <v>273</v>
      </c>
      <c r="G102" s="82" t="s">
        <v>19</v>
      </c>
      <c r="H102" s="82"/>
      <c r="I102" s="12">
        <v>1</v>
      </c>
      <c r="J102" s="27">
        <f t="shared" si="11"/>
        <v>1</v>
      </c>
      <c r="K102" s="7"/>
      <c r="L102" s="7">
        <v>876.8</v>
      </c>
      <c r="M102" s="34"/>
      <c r="N102" s="7">
        <f t="shared" si="12"/>
        <v>876.8</v>
      </c>
      <c r="O102" s="7">
        <f t="shared" si="13"/>
        <v>876.8</v>
      </c>
      <c r="P102" s="87" t="inlineStr">
        <is>
          <t>Добавлен внешний угол кабель-канала 90×50 мм — 1 шт. (ИОС5, СО стр.71, поз.141).</t>
        </is>
      </c>
      <c r="Q102" s="31" t="s">
        <v>54</v>
      </c>
      <c r="R102" s="31" t="inlineStr">
        <is>
          <t>23/085-И-ИОС5, листы 1, 4–8; 23/085-И-ИОС5.СО, листы 5–6, поз. 141</t>
        </is>
      </c>
    </row>
    <row r="103" spans="1:18">
      <c r="A103" s="26">
        <v>87</v>
      </c>
      <c r="B103" s="12">
        <v>35</v>
      </c>
      <c r="C103" s="12"/>
      <c r="D103" s="80" t="s">
        <v>243</v>
      </c>
      <c r="E103" s="80"/>
      <c r="F103" s="81" t="s">
        <v>176</v>
      </c>
      <c r="G103" s="82" t="s">
        <v>19</v>
      </c>
      <c r="H103" s="82"/>
      <c r="I103" s="12">
        <v>4</v>
      </c>
      <c r="J103" s="27">
        <f t="shared" si="11"/>
        <v>4</v>
      </c>
      <c r="K103" s="7"/>
      <c r="L103" s="7">
        <v>11911.01</v>
      </c>
      <c r="M103" s="34"/>
      <c r="N103" s="7">
        <f t="shared" si="12"/>
        <v>11911.01</v>
      </c>
      <c r="O103" s="7">
        <f t="shared" si="13"/>
        <v>11911.01</v>
      </c>
      <c r="P103" s="87" t="inlineStr">
        <is>
          <t>Добавлены четыре плоских угла короба 200×80 мм (ИОС5, СО стр.71, поз.142).</t>
        </is>
      </c>
      <c r="Q103" s="31" t="s">
        <v>54</v>
      </c>
      <c r="R103" s="31" t="inlineStr">
        <is>
          <t>23/085-И-ИОС5, листы 1, 4–8; 23/085-И-ИОС5.СО, листы 5–6, поз. 142</t>
        </is>
      </c>
    </row>
    <row r="104" spans="1:18">
      <c r="A104" s="26">
        <v>88</v>
      </c>
      <c r="B104" s="12">
        <v>36</v>
      </c>
      <c r="C104" s="12"/>
      <c r="D104" s="80" t="s">
        <v>244</v>
      </c>
      <c r="E104" s="80"/>
      <c r="F104" s="81" t="s">
        <v>177</v>
      </c>
      <c r="G104" s="82" t="s">
        <v>19</v>
      </c>
      <c r="H104" s="82"/>
      <c r="I104" s="12">
        <v>20</v>
      </c>
      <c r="J104" s="27">
        <f t="shared" si="11"/>
        <v>20</v>
      </c>
      <c r="K104" s="7"/>
      <c r="L104" s="7">
        <v>977.28</v>
      </c>
      <c r="M104" s="34"/>
      <c r="N104" s="7">
        <f t="shared" si="12"/>
        <v>977.28</v>
      </c>
      <c r="O104" s="7">
        <f t="shared" si="13"/>
        <v>977.28</v>
      </c>
      <c r="P104" s="87" t="inlineStr">
        <is>
          <t>Добавлены 20 соединений на стык кабель-канала 90×50 мм (ИОС5, СО стр.71, поз.143).</t>
        </is>
      </c>
      <c r="Q104" s="31" t="s">
        <v>54</v>
      </c>
      <c r="R104" s="31" t="inlineStr">
        <is>
          <t>23/085-И-ИОС5, листы 1, 4–8; 23/085-И-ИОС5.СО, листы 5–6, поз. 143</t>
        </is>
      </c>
    </row>
    <row r="105" spans="1:18">
      <c r="A105" s="26">
        <v>89</v>
      </c>
      <c r="B105" s="12">
        <v>37</v>
      </c>
      <c r="C105" s="12"/>
      <c r="D105" s="80" t="s">
        <v>178</v>
      </c>
      <c r="E105" s="80"/>
      <c r="F105" s="81" t="s">
        <v>179</v>
      </c>
      <c r="G105" s="82" t="s">
        <v>21</v>
      </c>
      <c r="H105" s="82"/>
      <c r="I105" s="85">
        <v>0.3</v>
      </c>
      <c r="J105" s="27">
        <f t="shared" si="11"/>
        <v>0.3</v>
      </c>
      <c r="K105" s="7"/>
      <c r="L105" s="7">
        <v>10257.59</v>
      </c>
      <c r="M105" s="34"/>
      <c r="N105" s="7">
        <f t="shared" ref="N105" si="15">K105+L105+M105</f>
        <v>10257.59</v>
      </c>
      <c r="O105" s="7">
        <f t="shared" si="13"/>
        <v>10257.59</v>
      </c>
      <c r="P105" s="87" t="inlineStr">
        <is>
          <t>Добавлена прокладка 30 м трубы ПВХ d32 для проходов кабелей через стены (ИОС5, СО стр.71, поз.144). НР/СП без понижения: ТСН-2001.12 п.3.4.6 абз.4, 8-0 п.9; объект не эксплуатируется (ПОС, стр.8).</t>
        </is>
      </c>
      <c r="Q105" s="31" t="s">
        <v>54</v>
      </c>
      <c r="R105" s="31" t="inlineStr">
        <is>
          <t>23/085-И-ИОС5, листы 1, 4–8; 23/085-И-ИОС5.СО, листы 5–6, поз. 144</t>
        </is>
      </c>
    </row>
    <row r="106" spans="1:18">
      <c r="A106" s="26">
        <v>90</v>
      </c>
      <c r="B106" s="12">
        <v>38</v>
      </c>
      <c r="C106" s="12"/>
      <c r="D106" s="80" t="s">
        <v>245</v>
      </c>
      <c r="E106" s="80"/>
      <c r="F106" s="81" t="s">
        <v>180</v>
      </c>
      <c r="G106" s="82" t="s">
        <v>20</v>
      </c>
      <c r="H106" s="82"/>
      <c r="I106" s="12">
        <v>30.6</v>
      </c>
      <c r="J106" s="27">
        <f t="shared" si="11"/>
        <v>30.6</v>
      </c>
      <c r="K106" s="7"/>
      <c r="L106" s="7">
        <v>2594.88</v>
      </c>
      <c r="M106" s="34"/>
      <c r="N106" s="7">
        <f t="shared" si="12"/>
        <v>2594.88</v>
      </c>
      <c r="O106" s="7">
        <f t="shared" si="13"/>
        <v>2594.88</v>
      </c>
      <c r="P106" s="87" t="inlineStr">
        <is>
          <t>Добавлено 30,6 м жёсткой трубы ПВХ d32 для проходов через стены: 30 м по ИОС5 (СО стр.71, поз.144) с нормой отхода 2 % (ТСН-2001.4-8, прил. 2, п. 12).</t>
        </is>
      </c>
      <c r="Q106" s="31" t="s">
        <v>54</v>
      </c>
      <c r="R106" s="31" t="inlineStr">
        <is>
          <t>23/085-И-ИОС5, листы 1, 4–8; 23/085-И-ИОС5.СО, листы 5–6, поз. 144</t>
        </is>
      </c>
    </row>
    <row r="107" spans="1:18">
      <c r="A107" s="26">
        <v>91</v>
      </c>
      <c r="B107" s="12">
        <v>39</v>
      </c>
      <c r="C107" s="12"/>
      <c r="D107" s="80" t="s">
        <v>70</v>
      </c>
      <c r="E107" s="80"/>
      <c r="F107" s="81" t="s">
        <v>60</v>
      </c>
      <c r="G107" s="82" t="s">
        <v>21</v>
      </c>
      <c r="H107" s="82"/>
      <c r="I107" s="84">
        <v>4.14</v>
      </c>
      <c r="J107" s="27">
        <f t="shared" si="11"/>
        <v>4.14</v>
      </c>
      <c r="K107" s="7"/>
      <c r="L107" s="7">
        <v>32331.92</v>
      </c>
      <c r="M107" s="34"/>
      <c r="N107" s="7">
        <f t="shared" si="12"/>
        <v>32331.92</v>
      </c>
      <c r="O107" s="7">
        <f t="shared" si="13"/>
        <v>32331.92</v>
      </c>
      <c r="P107" s="87" t="inlineStr">
        <is>
          <t>Добавлена протяжка первого кабеля на каждом участке трубы — 414 м: в 621 м труб д.25 этой сметы (строка 93; ИОС5, СО стр.71, поз.134 — «несколько кабелей в одну трубу») 207 м занимает телевизионный кабель РК 75, прокладываемый в кабеленесущих системах СКС (ИОС5-ТЧ, лист 7, п. 4.9.4) и учтённый строкой 139. Остальные кабели в тех же трубах — строка 141. НР/СП без понижения: ТСН-2001.12 п.3.4.6 абз.4, 8-0 п.9; объект не эксплуатируется (ПОС, стр.8).</t>
        </is>
      </c>
      <c r="Q107" s="31" t="s">
        <v>54</v>
      </c>
      <c r="R107" s="31" t="inlineStr">
        <is>
          <t>23/085-И-ИОС5, листы 1, 4–8; 23/085-И-ИОС5.СО, лист 6, поз. 129–132, 134; 23/085-И-ИОС5-ТЧ, лист 6, п. 4.9.3; лист 7, п. 4.9.4</t>
        </is>
      </c>
    </row>
    <row r="108" spans="1:18">
      <c r="A108" s="26">
        <v>92</v>
      </c>
      <c r="B108" s="12">
        <v>40</v>
      </c>
      <c r="C108" s="12"/>
      <c r="D108" s="80" t="s">
        <v>246</v>
      </c>
      <c r="E108" s="80"/>
      <c r="F108" s="81" t="inlineStr">
        <is>
          <t>Кабель для СКС и IP-сетей  ParLan U/UTP Cat5e PVCLS нг(А)-LSLTx 4х2х0,52  ООО "Паритет"</t>
        </is>
      </c>
      <c r="G108" s="82" t="s">
        <v>20</v>
      </c>
      <c r="H108" s="82"/>
      <c r="I108" s="12">
        <v>2370.48</v>
      </c>
      <c r="J108" s="27">
        <f t="shared" si="11"/>
        <v>2370.48</v>
      </c>
      <c r="K108" s="7"/>
      <c r="L108" s="7">
        <v>192327.99</v>
      </c>
      <c r="M108" s="34"/>
      <c r="N108" s="7">
        <f t="shared" si="12"/>
        <v>192327.99</v>
      </c>
      <c r="O108" s="7">
        <f t="shared" si="13"/>
        <v>192327.99</v>
      </c>
      <c r="P108" s="87" t="inlineStr">
        <is>
          <t>Добавлено 2 370,48 м кабеля ParLan U/UTP Cat5e PVCLS нг(А)-LSLTx 4×2×0,52 для СКС: 2 324 м протяжки (строки 107 и 141) с нормой отхода 2 % (ТСН-2001.4-8, прил. 2, п. 6). Вместе со сметами 02-01-09 (726 м) и 02-01-07 (130 м) — 3 180 м по ИОС5 (СО стр.71, поз.129); остаток до проектного объёма отнесён к СКС — самой протяжённой сети по схеме ИОС5, л.1. Цена — минимальная из трёх предложений на LSLTx 4×2×0,52 (96,99 руб./м с НДС, 24.09.2026), пересчёт как в исходной смете: ÷ 1,22 ÷ 10,18 + 2 % заготовительно-складских.</t>
        </is>
      </c>
      <c r="Q108" s="31" t="s">
        <v>54</v>
      </c>
      <c r="R108" s="31" t="inlineStr">
        <is>
          <t>23/085-И-ИОС5, листы 1, 4–8; 23/085-И-ИОС5.СО, листы 5–6, поз. 129</t>
        </is>
      </c>
    </row>
    <row r="109" spans="1:18">
      <c r="A109" s="26">
        <v>93</v>
      </c>
      <c r="B109" s="12">
        <v>41</v>
      </c>
      <c r="C109" s="12"/>
      <c r="D109" s="80" t="s">
        <v>247</v>
      </c>
      <c r="E109" s="80"/>
      <c r="F109" s="81" t="inlineStr">
        <is>
          <t>Кабель для СКС и IP-сетей  ParLan U/UTP Cat5e PVCLS нг(А)-LSLTx 2х2х0,52</t>
        </is>
      </c>
      <c r="G109" s="82" t="s">
        <v>20</v>
      </c>
      <c r="H109" s="82"/>
      <c r="I109" s="84">
        <v>262.14</v>
      </c>
      <c r="J109" s="27">
        <f t="shared" si="11"/>
        <v>262.14</v>
      </c>
      <c r="K109" s="7"/>
      <c r="L109" s="7">
        <v>14063.47</v>
      </c>
      <c r="M109" s="34"/>
      <c r="N109" s="7">
        <f t="shared" si="12"/>
        <v>14063.47</v>
      </c>
      <c r="O109" s="7">
        <f t="shared" si="13"/>
        <v>14063.47</v>
      </c>
      <c r="P109" s="87" t="inlineStr">
        <is>
          <t>Добавлено 262,14 м кабеля ParLan U/UTP Cat5e PVCLS нг(А)-LSLTx 2×2×0,52 для телефонии: 257 м по ИОС5 (СО стр.71, поз.130) с нормой отхода 2 % (ТСН-2001.4-8, прил. 2, п. 6). Цена — минимальная из трёх предложений на LSLTx 2×2×0,52 (64,16 руб./м с НДС, 24.09.2026), пересчёт как в исходной смете: ÷ 1,22 ÷ 10,18 + 2 % заготовительно-складских.</t>
        </is>
      </c>
      <c r="Q109" s="31" t="s">
        <v>54</v>
      </c>
      <c r="R109" s="31" t="inlineStr">
        <is>
          <t>23/085-И-ИОС5, листы 1, 4–8; 23/085-И-ИОС5.СО, листы 5–6, поз. 130</t>
        </is>
      </c>
    </row>
    <row r="110" spans="1:18">
      <c r="A110" s="26">
        <v>94</v>
      </c>
      <c r="B110" s="12">
        <v>42</v>
      </c>
      <c r="C110" s="12"/>
      <c r="D110" s="80" t="s">
        <v>183</v>
      </c>
      <c r="E110" s="80"/>
      <c r="F110" s="81" t="s">
        <v>184</v>
      </c>
      <c r="G110" s="82" t="s">
        <v>185</v>
      </c>
      <c r="H110" s="82"/>
      <c r="I110" s="12">
        <v>4</v>
      </c>
      <c r="J110" s="27">
        <f t="shared" si="11"/>
        <v>4</v>
      </c>
      <c r="K110" s="7"/>
      <c r="L110" s="7">
        <v>1308.15</v>
      </c>
      <c r="M110" s="34"/>
      <c r="N110" s="7">
        <f t="shared" si="12"/>
        <v>1308.15</v>
      </c>
      <c r="O110" s="7">
        <f t="shared" si="13"/>
        <v>1308.15</v>
      </c>
      <c r="P110" s="87" t="inlineStr">
        <is>
          <t>Добавлено включение четырёх разъёмов двух оптических патч-кордов LC-LC вертикальной СКС (ИОС5, СО стр.71, поз.133). НР/СП без понижения: ТСН-2001.12 п.3.4.6 абз.4, 8-0 п.9; объект не эксплуатируется (ПОС, стр.8).</t>
        </is>
      </c>
      <c r="Q110" s="31" t="s">
        <v>54</v>
      </c>
      <c r="R110" s="31" t="inlineStr">
        <is>
          <t>23/085-И-ИОС5, листы 1, 4–8; 23/085-И-ИОС5.СО, листы 5–6, поз. 133</t>
        </is>
      </c>
    </row>
    <row r="111" spans="1:18">
      <c r="A111" s="26">
        <v>95</v>
      </c>
      <c r="B111" s="12">
        <v>43</v>
      </c>
      <c r="C111" s="12"/>
      <c r="D111" s="80" t="inlineStr">
        <is>
          <t>27.31.11.000. п.29</t>
        </is>
      </c>
      <c r="E111" s="80"/>
      <c r="F111" s="81" t="s">
        <v>186</v>
      </c>
      <c r="G111" s="82" t="s">
        <v>19</v>
      </c>
      <c r="H111" s="82"/>
      <c r="I111" s="12">
        <v>2</v>
      </c>
      <c r="J111" s="27">
        <f t="shared" si="11"/>
        <v>2</v>
      </c>
      <c r="K111" s="7"/>
      <c r="L111" s="7">
        <v>1354.35</v>
      </c>
      <c r="M111" s="34"/>
      <c r="N111" s="7">
        <f t="shared" si="12"/>
        <v>1354.35</v>
      </c>
      <c r="O111" s="7">
        <f t="shared" si="13"/>
        <v>1354.35</v>
      </c>
      <c r="P111" s="87" t="inlineStr">
        <is>
          <t>Добавлены два оптических патч-корда LC-LC/UPC MM duplex длиной 20 м для межэтажной СКС (ИОС5, СО стр.71, поз.133).</t>
        </is>
      </c>
      <c r="Q111" s="31" t="s">
        <v>54</v>
      </c>
      <c r="R111" s="31" t="inlineStr">
        <is>
          <t>23/085-И-ИОС5, листы 1, 4–8; 23/085-И-ИОС5.СО, листы 5–6, поз. 133</t>
        </is>
      </c>
    </row>
    <row r="112" spans="1:18">
      <c r="A112" s="26">
        <v>96</v>
      </c>
      <c r="B112" s="12">
        <v>44</v>
      </c>
      <c r="C112" s="12"/>
      <c r="D112" s="80" t="s">
        <v>183</v>
      </c>
      <c r="E112" s="80"/>
      <c r="F112" s="81" t="s">
        <v>184</v>
      </c>
      <c r="G112" s="82" t="s">
        <v>185</v>
      </c>
      <c r="H112" s="82"/>
      <c r="I112" s="12">
        <v>124</v>
      </c>
      <c r="J112" s="27">
        <f t="shared" si="11"/>
        <v>124</v>
      </c>
      <c r="K112" s="7"/>
      <c r="L112" s="7">
        <v>40552.54</v>
      </c>
      <c r="M112" s="34"/>
      <c r="N112" s="7">
        <f t="shared" si="12"/>
        <v>40552.54</v>
      </c>
      <c r="O112" s="7">
        <f t="shared" si="13"/>
        <v>40552.54</v>
      </c>
      <c r="P112" s="87" t="inlineStr">
        <is>
          <t>Добавлено включение 124 разъёмов 62 патч-кордов в активное и коммутационное оборудование (ИОС5, СО стр.71, поз.145). НР/СП без понижения: ТСН-2001.12 п.3.4.6 абз.4, 8-0 п.9; объект не эксплуатируется (ПОС, стр.8).</t>
        </is>
      </c>
      <c r="Q112" s="31" t="s">
        <v>54</v>
      </c>
      <c r="R112" s="31" t="inlineStr">
        <is>
          <t>23/085-И-ИОС5, листы 1, 4–8; 23/085-И-ИОС5.СО, листы 5–6, поз. 145</t>
        </is>
      </c>
    </row>
    <row r="113" spans="1:18">
      <c r="A113" s="26">
        <v>97</v>
      </c>
      <c r="B113" s="12">
        <v>45</v>
      </c>
      <c r="C113" s="12"/>
      <c r="D113" s="80" t="inlineStr">
        <is>
          <t>27.31.11.000. п.30</t>
        </is>
      </c>
      <c r="E113" s="80"/>
      <c r="F113" s="81" t="s">
        <v>187</v>
      </c>
      <c r="G113" s="82" t="s">
        <v>19</v>
      </c>
      <c r="H113" s="82"/>
      <c r="I113" s="12">
        <v>62</v>
      </c>
      <c r="J113" s="27">
        <f t="shared" si="11"/>
        <v>62</v>
      </c>
      <c r="K113" s="7"/>
      <c r="L113" s="7">
        <v>29273.200000000001</v>
      </c>
      <c r="M113" s="34"/>
      <c r="N113" s="7">
        <f t="shared" si="12"/>
        <v>29273.200000000001</v>
      </c>
      <c r="O113" s="7">
        <f t="shared" si="13"/>
        <v>29273.200000000001</v>
      </c>
      <c r="P113" s="87" t="inlineStr">
        <is>
          <t>Добавлены 62 патч-корда CAT5E U/UTP 2 м (ИОС5, СО стр.71, поз.145).</t>
        </is>
      </c>
      <c r="Q113" s="31" t="s">
        <v>54</v>
      </c>
      <c r="R113" s="31" t="inlineStr">
        <is>
          <t>23/085-И-ИОС5, листы 1, 4–8; 23/085-И-ИОС5.СО, листы 5–6, поз. 145</t>
        </is>
      </c>
    </row>
    <row r="114" spans="1:18">
      <c r="A114" s="26">
        <v>98</v>
      </c>
      <c r="B114" s="12">
        <v>46</v>
      </c>
      <c r="C114" s="12"/>
      <c r="D114" s="80" t="s">
        <v>29</v>
      </c>
      <c r="E114" s="80"/>
      <c r="F114" s="81" t="s">
        <v>56</v>
      </c>
      <c r="G114" s="82" t="s">
        <v>28</v>
      </c>
      <c r="H114" s="82"/>
      <c r="I114" s="12">
        <v>3</v>
      </c>
      <c r="J114" s="27">
        <f t="shared" si="11"/>
        <v>3</v>
      </c>
      <c r="K114" s="7"/>
      <c r="L114" s="7">
        <v>4578.03</v>
      </c>
      <c r="M114" s="34"/>
      <c r="N114" s="7">
        <f t="shared" si="12"/>
        <v>4578.03</v>
      </c>
      <c r="O114" s="7">
        <f t="shared" si="13"/>
        <v>4578.03</v>
      </c>
      <c r="P114" s="87" t="inlineStr">
        <is>
          <t>Добавлен монтаж трёх патч-панелей Rexant (ИОС5, СО стр.70, поз.104). НР/СП без понижения: ТСН-2001.12 п.3.4.6 абз.4, 8-0 п.9; объект не эксплуатируется (ПОС, стр.8).</t>
        </is>
      </c>
      <c r="Q114" s="31" t="s">
        <v>54</v>
      </c>
      <c r="R114" s="31" t="inlineStr">
        <is>
          <t>23/085-И-ИОС5, листы 1, 4–8; 23/085-И-ИОС5.СО, листы 5–6, поз. 104</t>
        </is>
      </c>
    </row>
    <row r="115" spans="1:18">
      <c r="A115" s="26">
        <v>99</v>
      </c>
      <c r="B115" s="12">
        <v>47</v>
      </c>
      <c r="C115" s="12"/>
      <c r="D115" s="80" t="s">
        <v>250</v>
      </c>
      <c r="E115" s="80"/>
      <c r="F115" s="81" t="s">
        <v>188</v>
      </c>
      <c r="G115" s="82" t="s">
        <v>19</v>
      </c>
      <c r="H115" s="82"/>
      <c r="I115" s="12">
        <v>3</v>
      </c>
      <c r="J115" s="27">
        <f t="shared" si="11"/>
        <v>3</v>
      </c>
      <c r="K115" s="7"/>
      <c r="L115" s="7">
        <v>3624.49</v>
      </c>
      <c r="M115" s="34"/>
      <c r="N115" s="7">
        <f t="shared" si="12"/>
        <v>3624.49</v>
      </c>
      <c r="O115" s="7">
        <f t="shared" si="13"/>
        <v>3624.49</v>
      </c>
      <c r="P115" s="87" t="inlineStr">
        <is>
          <t>Добавлены три патч-панели Rexant 19", 1U, 24 порта RJ-45 кат.5e (ИОС5, СО стр.70, поз.104).</t>
        </is>
      </c>
      <c r="Q115" s="31" t="s">
        <v>54</v>
      </c>
      <c r="R115" s="31" t="inlineStr">
        <is>
          <t>23/085-И-ИОС5, листы 1, 4–8; 23/085-И-ИОС5.СО, листы 5–6, поз. 104</t>
        </is>
      </c>
    </row>
    <row r="116" spans="1:18">
      <c r="A116" s="26">
        <v>100</v>
      </c>
      <c r="B116" s="12">
        <v>48</v>
      </c>
      <c r="C116" s="12"/>
      <c r="D116" s="80" t="inlineStr">
        <is>
          <t>4.8-334-5</t>
        </is>
      </c>
      <c r="E116" s="80"/>
      <c r="F116" s="81" t="inlineStr">
        <is>
          <t>Монтаж розетки штепсельной модульного типа</t>
        </is>
      </c>
      <c r="G116" s="82" t="s">
        <v>190</v>
      </c>
      <c r="H116" s="82"/>
      <c r="I116" s="84">
        <v>0.34</v>
      </c>
      <c r="J116" s="27">
        <f t="shared" si="11"/>
        <v>0.34</v>
      </c>
      <c r="K116" s="7"/>
      <c r="L116" s="7">
        <v>6420.34</v>
      </c>
      <c r="M116" s="34"/>
      <c r="N116" s="7">
        <f t="shared" si="12"/>
        <v>6420.34</v>
      </c>
      <c r="O116" s="7">
        <f t="shared" si="13"/>
        <v>6420.34</v>
      </c>
      <c r="P116" s="87" t="inlineStr">
        <is>
          <t>Добавлен монтаж 34 двойных розеток RJ-45 (ИОС5, СО стр.70, поз.106). НР/СП без понижения: ТСН-2001.12 п.3.4.6 абз.4, 8-0 п.9; объект не эксплуатируется (ПОС, стр.8).</t>
        </is>
      </c>
      <c r="Q116" s="31" t="s">
        <v>54</v>
      </c>
      <c r="R116" s="31" t="inlineStr">
        <is>
          <t>23/085-И-ИОС5, листы 1, 4–8; 23/085-И-ИОС5.СО, листы 5–6, поз. 106</t>
        </is>
      </c>
    </row>
    <row r="117" spans="1:18">
      <c r="A117" s="26">
        <v>101</v>
      </c>
      <c r="B117" s="12">
        <v>49</v>
      </c>
      <c r="C117" s="12"/>
      <c r="D117" s="80" t="s">
        <v>251</v>
      </c>
      <c r="E117" s="80"/>
      <c r="F117" s="81" t="s">
        <v>274</v>
      </c>
      <c r="G117" s="82" t="s">
        <v>19</v>
      </c>
      <c r="H117" s="82"/>
      <c r="I117" s="12">
        <v>34</v>
      </c>
      <c r="J117" s="27">
        <f t="shared" si="11"/>
        <v>34</v>
      </c>
      <c r="K117" s="7"/>
      <c r="L117" s="7">
        <v>14762.02</v>
      </c>
      <c r="M117" s="34"/>
      <c r="N117" s="7">
        <f t="shared" si="12"/>
        <v>14762.02</v>
      </c>
      <c r="O117" s="7">
        <f t="shared" si="13"/>
        <v>14762.02</v>
      </c>
      <c r="P117" s="87" t="inlineStr">
        <is>
          <t>Добавлены 34 двойные розетки RJ-45 кат.5e Viva (ИОС5, СО стр.70, поз.106).</t>
        </is>
      </c>
      <c r="Q117" s="31" t="s">
        <v>54</v>
      </c>
      <c r="R117" s="31" t="inlineStr">
        <is>
          <t>23/085-И-ИОС5, листы 1, 4–8; 23/085-И-ИОС5.СО, листы 5–6, поз. 106</t>
        </is>
      </c>
    </row>
    <row r="118" spans="1:18">
      <c r="A118" s="26">
        <v>102</v>
      </c>
      <c r="B118" s="12">
        <v>50</v>
      </c>
      <c r="C118" s="12"/>
      <c r="D118" s="80" t="s">
        <v>191</v>
      </c>
      <c r="E118" s="80"/>
      <c r="F118" s="81" t="s">
        <v>192</v>
      </c>
      <c r="G118" s="82" t="s">
        <v>190</v>
      </c>
      <c r="H118" s="82"/>
      <c r="I118" s="84">
        <v>0.41</v>
      </c>
      <c r="J118" s="27">
        <f t="shared" si="11"/>
        <v>0.41</v>
      </c>
      <c r="K118" s="7"/>
      <c r="L118" s="7">
        <v>3800.99</v>
      </c>
      <c r="M118" s="34"/>
      <c r="N118" s="7">
        <f t="shared" si="12"/>
        <v>3800.99</v>
      </c>
      <c r="O118" s="7">
        <f t="shared" si="13"/>
        <v>3800.99</v>
      </c>
      <c r="P118" s="87" t="inlineStr">
        <is>
          <t>Добавлена установка 41 каркаса розеток с рамками (ИОС5, СО стр.70, поз.105).</t>
        </is>
      </c>
      <c r="Q118" s="31" t="s">
        <v>54</v>
      </c>
      <c r="R118" s="31" t="inlineStr">
        <is>
          <t>23/085-И-ИОС5, листы 1, 4–8; 23/085-И-ИОС5.СО, листы 5–6, поз. 105</t>
        </is>
      </c>
    </row>
    <row r="119" spans="1:18">
      <c r="A119" s="26">
        <v>103</v>
      </c>
      <c r="B119" s="12">
        <v>51</v>
      </c>
      <c r="C119" s="12"/>
      <c r="D119" s="80" t="s">
        <v>252</v>
      </c>
      <c r="E119" s="80"/>
      <c r="F119" s="81" t="s">
        <v>193</v>
      </c>
      <c r="G119" s="82" t="s">
        <v>19</v>
      </c>
      <c r="H119" s="82"/>
      <c r="I119" s="12">
        <v>41</v>
      </c>
      <c r="J119" s="27">
        <f t="shared" si="11"/>
        <v>41</v>
      </c>
      <c r="K119" s="7"/>
      <c r="L119" s="7">
        <v>3714.68</v>
      </c>
      <c r="M119" s="34"/>
      <c r="N119" s="7">
        <f t="shared" si="12"/>
        <v>3714.68</v>
      </c>
      <c r="O119" s="7">
        <f t="shared" si="13"/>
        <v>3714.68</v>
      </c>
      <c r="P119" s="87" t="inlineStr">
        <is>
          <t>Добавлен 41 каркас розетки с рамкой под два модуля Viva (ИОС5, СО стр.70, поз.105).</t>
        </is>
      </c>
      <c r="Q119" s="31" t="s">
        <v>54</v>
      </c>
      <c r="R119" s="31" t="inlineStr">
        <is>
          <t>23/085-И-ИОС5, листы 1, 4–8; 23/085-И-ИОС5.СО, листы 5–6, поз. 105</t>
        </is>
      </c>
    </row>
    <row r="120" spans="1:18">
      <c r="A120" s="26">
        <v>104</v>
      </c>
      <c r="B120" s="12">
        <v>52</v>
      </c>
      <c r="C120" s="12"/>
      <c r="D120" s="80" t="inlineStr">
        <is>
          <t>4.8-334-5</t>
        </is>
      </c>
      <c r="E120" s="80"/>
      <c r="F120" s="81" t="inlineStr">
        <is>
          <t>Монтаж розетки штепсельной модульного типа</t>
        </is>
      </c>
      <c r="G120" s="82" t="s">
        <v>190</v>
      </c>
      <c r="H120" s="82"/>
      <c r="I120" s="84">
        <v>0.11</v>
      </c>
      <c r="J120" s="27">
        <f t="shared" si="11"/>
        <v>0.11</v>
      </c>
      <c r="K120" s="7"/>
      <c r="L120" s="7">
        <v>2077.27</v>
      </c>
      <c r="M120" s="34"/>
      <c r="N120" s="7">
        <f t="shared" si="12"/>
        <v>2077.27</v>
      </c>
      <c r="O120" s="7">
        <f t="shared" si="13"/>
        <v>2077.27</v>
      </c>
      <c r="P120" s="87" t="inlineStr">
        <is>
          <t>Добавлен монтаж 11 телефонных розеток RJ-11 (ИОС5, л.4–5; СО стр.70, поз.107). НР/СП без понижения: ТСН-2001.12 п.3.4.6 абз.4, 8-0 п.9; объект не эксплуатируется (ПОС, стр.8).</t>
        </is>
      </c>
      <c r="Q120" s="31" t="s">
        <v>54</v>
      </c>
      <c r="R120" s="31" t="inlineStr">
        <is>
          <t>23/085-И-ИОС5, листы 1, 4–8; 23/085-И-ИОС5.СО, листы 5–6, поз. 107</t>
        </is>
      </c>
    </row>
    <row r="121" spans="1:18">
      <c r="A121" s="26">
        <v>105</v>
      </c>
      <c r="B121" s="12">
        <v>53</v>
      </c>
      <c r="C121" s="12"/>
      <c r="D121" s="80" t="inlineStr">
        <is>
          <t>27.31.11.000. п.32</t>
        </is>
      </c>
      <c r="E121" s="80"/>
      <c r="F121" s="81" t="s">
        <v>194</v>
      </c>
      <c r="G121" s="82" t="s">
        <v>19</v>
      </c>
      <c r="H121" s="82"/>
      <c r="I121" s="12">
        <v>11</v>
      </c>
      <c r="J121" s="27">
        <f t="shared" si="11"/>
        <v>11</v>
      </c>
      <c r="K121" s="7"/>
      <c r="L121" s="7">
        <v>3852.11</v>
      </c>
      <c r="M121" s="34"/>
      <c r="N121" s="7">
        <f t="shared" si="12"/>
        <v>3852.11</v>
      </c>
      <c r="O121" s="7">
        <f t="shared" si="13"/>
        <v>3852.11</v>
      </c>
      <c r="P121" s="87" t="inlineStr">
        <is>
          <t>Добавлены 11 телефонных розеток RJ-11 Viva (ИОС5, л.4–5; СО стр.70, поз.107).</t>
        </is>
      </c>
      <c r="Q121" s="31" t="s">
        <v>54</v>
      </c>
      <c r="R121" s="31" t="inlineStr">
        <is>
          <t>23/085-И-ИОС5, листы 1, 4–8; 23/085-И-ИОС5.СО, листы 5–6, поз. 107</t>
        </is>
      </c>
    </row>
    <row r="122" spans="1:18">
      <c r="A122" s="26">
        <v>106</v>
      </c>
      <c r="B122" s="12">
        <v>54</v>
      </c>
      <c r="C122" s="12"/>
      <c r="D122" s="80" t="s">
        <v>195</v>
      </c>
      <c r="E122" s="80"/>
      <c r="F122" s="81" t="s">
        <v>196</v>
      </c>
      <c r="G122" s="82" t="s">
        <v>28</v>
      </c>
      <c r="H122" s="82"/>
      <c r="I122" s="12">
        <v>14</v>
      </c>
      <c r="J122" s="27">
        <f t="shared" si="11"/>
        <v>14</v>
      </c>
      <c r="K122" s="7"/>
      <c r="L122" s="7">
        <v>9843.45</v>
      </c>
      <c r="M122" s="34"/>
      <c r="N122" s="7">
        <f t="shared" si="12"/>
        <v>9843.45</v>
      </c>
      <c r="O122" s="7">
        <f t="shared" si="13"/>
        <v>9843.45</v>
      </c>
      <c r="P122" s="87" t="inlineStr">
        <is>
          <t>Добавлена оконцовка кабелей 14 вилками RJ-11 (ИОС5, СО стр.70, поз.108). НР/СП без понижения: ТСН-2001.12 п.3.4.6 абз.4, 8-0 п.9; объект не эксплуатируется (ПОС, стр.8).</t>
        </is>
      </c>
      <c r="Q122" s="31" t="s">
        <v>54</v>
      </c>
      <c r="R122" s="31" t="inlineStr">
        <is>
          <t>23/085-И-ИОС5, листы 1, 4–8; 23/085-И-ИОС5.СО, листы 5–6, поз. 108</t>
        </is>
      </c>
    </row>
    <row r="123" spans="1:18">
      <c r="A123" s="26">
        <v>107</v>
      </c>
      <c r="B123" s="12">
        <v>55</v>
      </c>
      <c r="C123" s="12"/>
      <c r="D123" s="80" t="s">
        <v>254</v>
      </c>
      <c r="E123" s="80"/>
      <c r="F123" s="81" t="s">
        <v>197</v>
      </c>
      <c r="G123" s="82" t="s">
        <v>19</v>
      </c>
      <c r="H123" s="82"/>
      <c r="I123" s="12">
        <v>14</v>
      </c>
      <c r="J123" s="27">
        <f t="shared" si="11"/>
        <v>14</v>
      </c>
      <c r="K123" s="7"/>
      <c r="L123" s="7">
        <v>45.61</v>
      </c>
      <c r="M123" s="34"/>
      <c r="N123" s="7">
        <f t="shared" si="12"/>
        <v>45.61</v>
      </c>
      <c r="O123" s="7">
        <f t="shared" si="13"/>
        <v>45.61</v>
      </c>
      <c r="P123" s="87" t="inlineStr">
        <is>
          <t>Добавлены 14 вилок RJ-11 (ИОС5, СО стр.70, поз.108).</t>
        </is>
      </c>
      <c r="Q123" s="31" t="s">
        <v>54</v>
      </c>
      <c r="R123" s="31" t="inlineStr">
        <is>
          <t>23/085-И-ИОС5, листы 1, 4–8; 23/085-И-ИОС5.СО, листы 5–6, поз. 108</t>
        </is>
      </c>
    </row>
    <row r="124" spans="1:18">
      <c r="A124" s="26">
        <v>108</v>
      </c>
      <c r="B124" s="12">
        <v>56</v>
      </c>
      <c r="C124" s="12"/>
      <c r="D124" s="80" t="s">
        <v>198</v>
      </c>
      <c r="E124" s="80"/>
      <c r="F124" s="81" t="s">
        <v>199</v>
      </c>
      <c r="G124" s="82" t="s">
        <v>28</v>
      </c>
      <c r="H124" s="82"/>
      <c r="I124" s="12">
        <v>124</v>
      </c>
      <c r="J124" s="27">
        <f t="shared" si="11"/>
        <v>124</v>
      </c>
      <c r="K124" s="7"/>
      <c r="L124" s="7">
        <v>141915.74</v>
      </c>
      <c r="M124" s="34"/>
      <c r="N124" s="7">
        <f t="shared" si="12"/>
        <v>141915.74</v>
      </c>
      <c r="O124" s="7">
        <f t="shared" si="13"/>
        <v>141915.74</v>
      </c>
      <c r="P124" s="87" t="inlineStr">
        <is>
          <t>Добавлена оконцовка кабелей 124 вилками RJ-45 (ИОС5, СО стр.70, поз.109). НР/СП без понижения: ТСН-2001.12 п.3.4.6 абз.4, 8-0 п.9; объект не эксплуатируется (ПОС, стр.8).</t>
        </is>
      </c>
      <c r="Q124" s="31" t="s">
        <v>54</v>
      </c>
      <c r="R124" s="31" t="inlineStr">
        <is>
          <t>23/085-И-ИОС5, листы 1, 4–8; 23/085-И-ИОС5.СО, листы 5–6, поз. 109</t>
        </is>
      </c>
    </row>
    <row r="125" spans="1:18">
      <c r="A125" s="26">
        <v>109</v>
      </c>
      <c r="B125" s="12">
        <v>57</v>
      </c>
      <c r="C125" s="12"/>
      <c r="D125" s="80" t="s">
        <v>255</v>
      </c>
      <c r="E125" s="80"/>
      <c r="F125" s="81" t="s">
        <v>200</v>
      </c>
      <c r="G125" s="82" t="s">
        <v>19</v>
      </c>
      <c r="H125" s="82"/>
      <c r="I125" s="12">
        <v>124</v>
      </c>
      <c r="J125" s="27">
        <f t="shared" si="11"/>
        <v>124</v>
      </c>
      <c r="K125" s="7"/>
      <c r="L125" s="7">
        <v>681.65</v>
      </c>
      <c r="M125" s="34"/>
      <c r="N125" s="7">
        <f t="shared" si="12"/>
        <v>681.65</v>
      </c>
      <c r="O125" s="7">
        <f t="shared" si="13"/>
        <v>681.65</v>
      </c>
      <c r="P125" s="87" t="inlineStr">
        <is>
          <t>Добавлены 124 вилки RJ-45 8P8C (ИОС5, СО стр.70, поз.109).</t>
        </is>
      </c>
      <c r="Q125" s="31" t="s">
        <v>54</v>
      </c>
      <c r="R125" s="31" t="inlineStr">
        <is>
          <t>23/085-И-ИОС5, листы 1, 4–8; 23/085-И-ИОС5.СО, листы 5–6, поз. 109</t>
        </is>
      </c>
    </row>
    <row r="126" spans="1:18">
      <c r="A126" s="26">
        <v>110</v>
      </c>
      <c r="B126" s="12">
        <v>58</v>
      </c>
      <c r="C126" s="12"/>
      <c r="D126" s="80" t="s">
        <v>201</v>
      </c>
      <c r="E126" s="80"/>
      <c r="F126" s="81" t="s">
        <v>202</v>
      </c>
      <c r="G126" s="82" t="s">
        <v>203</v>
      </c>
      <c r="H126" s="82"/>
      <c r="I126" s="12">
        <v>1</v>
      </c>
      <c r="J126" s="27">
        <f t="shared" si="11"/>
        <v>1</v>
      </c>
      <c r="K126" s="7"/>
      <c r="L126" s="7">
        <v>26337.759999999998</v>
      </c>
      <c r="M126" s="34"/>
      <c r="N126" s="7">
        <f t="shared" si="12"/>
        <v>26337.759999999998</v>
      </c>
      <c r="O126" s="7">
        <f t="shared" si="13"/>
        <v>26337.759999999998</v>
      </c>
      <c r="P126" s="87" t="inlineStr">
        <is>
          <t>Добавлен монтаж наружной антенны эфирного телевидения Дельта Н1181 (ИОС5, стр.12; СО стр.70, поз.111).</t>
        </is>
      </c>
      <c r="Q126" s="31" t="s">
        <v>54</v>
      </c>
      <c r="R126" s="31" t="inlineStr">
        <is>
          <t>23/085-И-ИОС5-ТЧ, лист 7; 23/085-И-ИОС5, листы 1, 4–8; 23/085-И-ИОС5.СО, листы 5–6, поз. 111</t>
        </is>
      </c>
    </row>
    <row r="127" spans="1:18">
      <c r="A127" s="26">
        <v>111</v>
      </c>
      <c r="B127" s="12">
        <v>59</v>
      </c>
      <c r="C127" s="12"/>
      <c r="D127" s="80" t="s">
        <v>256</v>
      </c>
      <c r="E127" s="80"/>
      <c r="F127" s="81" t="s">
        <v>204</v>
      </c>
      <c r="G127" s="82" t="s">
        <v>19</v>
      </c>
      <c r="H127" s="82"/>
      <c r="I127" s="12">
        <v>1</v>
      </c>
      <c r="J127" s="27">
        <f t="shared" si="11"/>
        <v>1</v>
      </c>
      <c r="K127" s="7"/>
      <c r="L127" s="7">
        <v>6038.86</v>
      </c>
      <c r="M127" s="34"/>
      <c r="N127" s="7">
        <f t="shared" si="12"/>
        <v>6038.86</v>
      </c>
      <c r="O127" s="7">
        <f t="shared" si="13"/>
        <v>6038.86</v>
      </c>
      <c r="P127" s="87" t="inlineStr">
        <is>
          <t>Добавлена индивидуальная наружная антенна цифрового эфирного телевидения Дельта Н1181 (ИОС5, СО стр.70, поз.111).</t>
        </is>
      </c>
      <c r="Q127" s="31" t="s">
        <v>54</v>
      </c>
      <c r="R127" s="31" t="inlineStr">
        <is>
          <t>23/085-И-ИОС5-ТЧ, лист 7; 23/085-И-ИОС5, листы 1, 4–8; 23/085-И-ИОС5.СО, листы 5–6, поз. 111</t>
        </is>
      </c>
    </row>
    <row r="128" spans="1:18">
      <c r="A128" s="26">
        <v>112</v>
      </c>
      <c r="B128" s="12">
        <v>60</v>
      </c>
      <c r="C128" s="12"/>
      <c r="D128" s="80" t="s">
        <v>205</v>
      </c>
      <c r="E128" s="80"/>
      <c r="F128" s="81" t="s">
        <v>206</v>
      </c>
      <c r="G128" s="82" t="s">
        <v>28</v>
      </c>
      <c r="H128" s="82"/>
      <c r="I128" s="12">
        <v>1</v>
      </c>
      <c r="J128" s="27">
        <f t="shared" si="11"/>
        <v>1</v>
      </c>
      <c r="K128" s="7"/>
      <c r="L128" s="7">
        <v>8633.93</v>
      </c>
      <c r="M128" s="34"/>
      <c r="N128" s="7">
        <f t="shared" si="12"/>
        <v>8633.93</v>
      </c>
      <c r="O128" s="7">
        <f t="shared" si="13"/>
        <v>8633.93</v>
      </c>
      <c r="P128" s="87" t="inlineStr">
        <is>
          <t>Добавлена установка кронштейна антенны КГВ (ИОС5, СО стр.70, поз.112). НР/СП без понижения: ТСН-2001.12 п.3.4.6 абз.4, 8-0 п.9; объект не эксплуатируется (ПОС, стр.8).</t>
        </is>
      </c>
      <c r="Q128" s="31" t="s">
        <v>54</v>
      </c>
      <c r="R128" s="31" t="inlineStr">
        <is>
          <t>23/085-И-ИОС5-ТЧ, лист 7; 23/085-И-ИОС5, листы 1, 4–8; 23/085-И-ИОС5.СО, листы 5–6, поз. 112</t>
        </is>
      </c>
    </row>
    <row r="129" spans="1:18">
      <c r="A129" s="26">
        <v>113</v>
      </c>
      <c r="B129" s="12">
        <v>61</v>
      </c>
      <c r="C129" s="12"/>
      <c r="D129" s="80" t="s">
        <v>257</v>
      </c>
      <c r="E129" s="80"/>
      <c r="F129" s="81" t="s">
        <v>207</v>
      </c>
      <c r="G129" s="82" t="s">
        <v>19</v>
      </c>
      <c r="H129" s="82"/>
      <c r="I129" s="12">
        <v>1</v>
      </c>
      <c r="J129" s="27">
        <f t="shared" si="11"/>
        <v>1</v>
      </c>
      <c r="K129" s="7"/>
      <c r="L129" s="7">
        <v>764.93</v>
      </c>
      <c r="M129" s="34"/>
      <c r="N129" s="7">
        <f t="shared" si="12"/>
        <v>764.93</v>
      </c>
      <c r="O129" s="7">
        <f t="shared" si="13"/>
        <v>764.93</v>
      </c>
      <c r="P129" s="87" t="inlineStr">
        <is>
          <t>Добавлен кронштейн гнутый вертикальный КГВ для антенны (ИОС5, СО стр.70, поз.112).</t>
        </is>
      </c>
      <c r="Q129" s="31" t="s">
        <v>54</v>
      </c>
      <c r="R129" s="31" t="inlineStr">
        <is>
          <t>23/085-И-ИОС5-ТЧ, лист 7; 23/085-И-ИОС5, листы 1, 4–8; 23/085-И-ИОС5.СО, листы 5–6, поз. 112</t>
        </is>
      </c>
    </row>
    <row r="130" spans="1:18">
      <c r="A130" s="26">
        <v>114</v>
      </c>
      <c r="B130" s="12">
        <v>62</v>
      </c>
      <c r="C130" s="12"/>
      <c r="D130" s="80" t="s">
        <v>208</v>
      </c>
      <c r="E130" s="80"/>
      <c r="F130" s="81" t="s">
        <v>209</v>
      </c>
      <c r="G130" s="82" t="s">
        <v>28</v>
      </c>
      <c r="H130" s="82"/>
      <c r="I130" s="12">
        <v>1</v>
      </c>
      <c r="J130" s="27">
        <f t="shared" si="11"/>
        <v>1</v>
      </c>
      <c r="K130" s="7"/>
      <c r="L130" s="7">
        <v>1844.45</v>
      </c>
      <c r="M130" s="34"/>
      <c r="N130" s="7">
        <f t="shared" si="12"/>
        <v>1844.45</v>
      </c>
      <c r="O130" s="7">
        <f t="shared" si="13"/>
        <v>1844.45</v>
      </c>
      <c r="P130" s="87" t="inlineStr">
        <is>
          <t>Добавлен монтаж грозозащиты ART-UV-1A антенного ввода (ИОС5, СО стр.70, поз.113). НР/СП без понижения: ТСН-2001.12 п.3.4.6 абз.4, 8-0 п.9; объект не эксплуатируется (ПОС, стр.8).</t>
        </is>
      </c>
      <c r="Q130" s="31" t="s">
        <v>54</v>
      </c>
      <c r="R130" s="31" t="inlineStr">
        <is>
          <t>23/085-И-ИОС5-ТЧ, лист 7; 23/085-И-ИОС5, листы 1, 4–8; 23/085-И-ИОС5.СО, листы 5–6, поз. 113</t>
        </is>
      </c>
    </row>
    <row r="131" spans="1:18">
      <c r="A131" s="26">
        <v>115</v>
      </c>
      <c r="B131" s="12">
        <v>63</v>
      </c>
      <c r="C131" s="12"/>
      <c r="D131" s="80" t="s">
        <v>258</v>
      </c>
      <c r="E131" s="80"/>
      <c r="F131" s="81" t="s">
        <v>210</v>
      </c>
      <c r="G131" s="82" t="s">
        <v>19</v>
      </c>
      <c r="H131" s="82"/>
      <c r="I131" s="12">
        <v>1</v>
      </c>
      <c r="J131" s="27">
        <f t="shared" si="11"/>
        <v>1</v>
      </c>
      <c r="K131" s="7"/>
      <c r="L131" s="7">
        <v>1795.04</v>
      </c>
      <c r="M131" s="34"/>
      <c r="N131" s="7">
        <f t="shared" si="12"/>
        <v>1795.04</v>
      </c>
      <c r="O131" s="7">
        <f t="shared" si="13"/>
        <v>1795.04</v>
      </c>
      <c r="P131" s="87" t="inlineStr">
        <is>
          <t>Добавлена грозозащита со встроенным изолятором земли ART-UV-1A (ИОС5, СО стр.70, поз.113).</t>
        </is>
      </c>
      <c r="Q131" s="31" t="s">
        <v>54</v>
      </c>
      <c r="R131" s="31" t="inlineStr">
        <is>
          <t>23/085-И-ИОС5-ТЧ, лист 7; 23/085-И-ИОС5, листы 1, 4–8; 23/085-И-ИОС5.СО, листы 5–6, поз. 113</t>
        </is>
      </c>
    </row>
    <row r="132" spans="1:18">
      <c r="A132" s="26">
        <v>116</v>
      </c>
      <c r="B132" s="12">
        <v>64</v>
      </c>
      <c r="C132" s="12"/>
      <c r="D132" s="80" t="inlineStr">
        <is>
          <t>4.8-335-6</t>
        </is>
      </c>
      <c r="E132" s="80"/>
      <c r="F132" s="81" t="inlineStr">
        <is>
          <t>Монтаж розетки штепсельной накладного типа</t>
        </is>
      </c>
      <c r="G132" s="82" t="s">
        <v>190</v>
      </c>
      <c r="H132" s="82"/>
      <c r="I132" s="84">
        <v>0.04</v>
      </c>
      <c r="J132" s="27">
        <f t="shared" si="11"/>
        <v>0.04</v>
      </c>
      <c r="K132" s="7"/>
      <c r="L132" s="7">
        <v>1446.07</v>
      </c>
      <c r="M132" s="34"/>
      <c r="N132" s="7">
        <f t="shared" ref="N132:N140" si="16">K132+L132+M132</f>
        <v>1446.07</v>
      </c>
      <c r="O132" s="7">
        <f t="shared" si="13"/>
        <v>1446.07</v>
      </c>
      <c r="P132" s="87" t="inlineStr">
        <is>
          <t>Добавлен монтаж четырёх ТВ-розеток (ИОС5, СО стр.70, поз.114). НР/СП без понижения: ТСН-2001.12 п.3.4.6 абз.4, 8-0 п.9; объект не эксплуатируется (ПОС, стр.8).</t>
        </is>
      </c>
      <c r="Q132" s="31" t="s">
        <v>54</v>
      </c>
      <c r="R132" s="31" t="inlineStr">
        <is>
          <t>23/085-И-ИОС5-ТЧ, лист 7; 23/085-И-ИОС5, листы 1, 4–8; 23/085-И-ИОС5.СО, листы 5–6, поз. 114</t>
        </is>
      </c>
    </row>
    <row r="133" spans="1:18">
      <c r="A133" s="26">
        <v>117</v>
      </c>
      <c r="B133" s="12">
        <v>65</v>
      </c>
      <c r="C133" s="12"/>
      <c r="D133" s="80" t="s">
        <v>259</v>
      </c>
      <c r="E133" s="80"/>
      <c r="F133" s="81" t="s">
        <v>211</v>
      </c>
      <c r="G133" s="82" t="s">
        <v>19</v>
      </c>
      <c r="H133" s="82"/>
      <c r="I133" s="12">
        <v>4</v>
      </c>
      <c r="J133" s="27">
        <f t="shared" ref="J133:J140" si="17">H133+I133</f>
        <v>4</v>
      </c>
      <c r="K133" s="7"/>
      <c r="L133" s="7">
        <v>2956.27</v>
      </c>
      <c r="M133" s="34"/>
      <c r="N133" s="7">
        <f t="shared" ref="N133" si="18">K133+L133+M133</f>
        <v>2956.27</v>
      </c>
      <c r="O133" s="7">
        <f t="shared" si="13"/>
        <v>2956.27</v>
      </c>
      <c r="P133" s="87" t="inlineStr">
        <is>
          <t>Добавлены четыре оконечные ТВ-розетки Quteo (ИОС5, СО стр.70, поз.114).</t>
        </is>
      </c>
      <c r="Q133" s="31" t="s">
        <v>54</v>
      </c>
      <c r="R133" s="31" t="inlineStr">
        <is>
          <t>23/085-И-ИОС5-ТЧ, лист 7; 23/085-И-ИОС5, листы 1, 4–8; 23/085-И-ИОС5.СО, листы 5–6, поз. 114</t>
        </is>
      </c>
    </row>
    <row r="134" spans="1:18">
      <c r="A134" s="26">
        <v>118</v>
      </c>
      <c r="B134" s="12">
        <v>66</v>
      </c>
      <c r="C134" s="12"/>
      <c r="D134" s="80" t="s">
        <v>40</v>
      </c>
      <c r="E134" s="80"/>
      <c r="F134" s="81" t="s">
        <v>61</v>
      </c>
      <c r="G134" s="82" t="s">
        <v>28</v>
      </c>
      <c r="H134" s="82"/>
      <c r="I134" s="12">
        <v>1</v>
      </c>
      <c r="J134" s="27">
        <f t="shared" si="17"/>
        <v>1</v>
      </c>
      <c r="K134" s="7"/>
      <c r="L134" s="7">
        <v>25027.54</v>
      </c>
      <c r="M134" s="34"/>
      <c r="N134" s="7">
        <f t="shared" si="16"/>
        <v>25027.54</v>
      </c>
      <c r="O134" s="7">
        <f t="shared" si="13"/>
        <v>25027.54</v>
      </c>
      <c r="P134" s="87" t="inlineStr">
        <is>
          <t>Добавлен монтаж антенного усилителя УСШ-1А-USB (ИОС5, СО стр.70, поз.115).</t>
        </is>
      </c>
      <c r="Q134" s="31" t="s">
        <v>54</v>
      </c>
      <c r="R134" s="31" t="inlineStr">
        <is>
          <t>23/085-И-ИОС5-ТЧ, лист 7; 23/085-И-ИОС5, листы 1, 4–8; 23/085-И-ИОС5.СО, листы 5–6, поз. 115</t>
        </is>
      </c>
    </row>
    <row r="135" spans="1:18">
      <c r="A135" s="26">
        <v>119</v>
      </c>
      <c r="B135" s="12">
        <v>67</v>
      </c>
      <c r="C135" s="12"/>
      <c r="D135" s="80" t="s">
        <v>260</v>
      </c>
      <c r="E135" s="80"/>
      <c r="F135" s="81" t="s">
        <v>212</v>
      </c>
      <c r="G135" s="82" t="s">
        <v>19</v>
      </c>
      <c r="H135" s="82"/>
      <c r="I135" s="12">
        <v>1</v>
      </c>
      <c r="J135" s="27">
        <f t="shared" si="17"/>
        <v>1</v>
      </c>
      <c r="K135" s="7"/>
      <c r="L135" s="7">
        <v>626.27</v>
      </c>
      <c r="M135" s="34"/>
      <c r="N135" s="7">
        <f t="shared" si="16"/>
        <v>626.27</v>
      </c>
      <c r="O135" s="7">
        <f t="shared" si="13"/>
        <v>626.27</v>
      </c>
      <c r="P135" s="87" t="inlineStr">
        <is>
          <t>Добавлен антенный усилитель УСШ-1А-USB — 1 шт. (ИОС5, СО стр.70, поз.115).</t>
        </is>
      </c>
      <c r="Q135" s="31" t="s">
        <v>54</v>
      </c>
      <c r="R135" s="31" t="inlineStr">
        <is>
          <t>23/085-И-ИОС5-ТЧ, лист 7; 23/085-И-ИОС5, листы 1, 4–8; 23/085-И-ИОС5.СО, листы 5–6, поз. 115</t>
        </is>
      </c>
    </row>
    <row r="136" spans="1:18">
      <c r="A136" s="26">
        <v>120</v>
      </c>
      <c r="B136" s="12">
        <v>68</v>
      </c>
      <c r="C136" s="12"/>
      <c r="D136" s="80" t="s">
        <v>68</v>
      </c>
      <c r="E136" s="80"/>
      <c r="F136" s="81" t="s">
        <v>59</v>
      </c>
      <c r="G136" s="82" t="s">
        <v>21</v>
      </c>
      <c r="H136" s="82"/>
      <c r="I136" s="83">
        <v>0</v>
      </c>
      <c r="J136" s="27">
        <f t="shared" si="17"/>
        <v>0</v>
      </c>
      <c r="K136" s="7"/>
      <c r="L136" s="7">
        <v>0</v>
      </c>
      <c r="M136" s="34"/>
      <c r="N136" s="7">
        <f t="shared" si="16"/>
        <v>0</v>
      </c>
      <c r="O136" s="7">
        <f t="shared" si="13"/>
        <v>0</v>
      </c>
      <c r="P136" s="87" t="inlineStr">
        <is>
          <t>Исключено: отдельная трасса трубы d20 для телевизионного кабеля проектом не предусмотрена. Кабель РК 75 прокладывается в кабеленесущих системах СКС (ИОС5-ТЧ, лист 7, п. 4.9.4) — в общей трубе д.25 (СО стр.71, поз.134), учтённой в строках 93–95.</t>
        </is>
      </c>
      <c r="Q136" s="31" t="s">
        <v>54</v>
      </c>
      <c r="R136" s="31" t="inlineStr">
        <is>
          <t>23/085-И-ИОС5-ТЧ, лист 7; 23/085-И-ИОС5, листы 1, 4–8; 23/085-И-ИОС5.СО, листы 5–6, поз. 121, 132</t>
        </is>
      </c>
    </row>
    <row r="137" spans="1:18">
      <c r="A137" s="26">
        <v>121</v>
      </c>
      <c r="B137" s="12">
        <v>69</v>
      </c>
      <c r="C137" s="12"/>
      <c r="D137" s="80" t="s">
        <v>261</v>
      </c>
      <c r="E137" s="80"/>
      <c r="F137" s="81" t="s">
        <v>213</v>
      </c>
      <c r="G137" s="82" t="s">
        <v>20</v>
      </c>
      <c r="H137" s="82"/>
      <c r="I137" s="84">
        <v>0</v>
      </c>
      <c r="J137" s="27">
        <f t="shared" si="17"/>
        <v>0</v>
      </c>
      <c r="K137" s="7"/>
      <c r="L137" s="7">
        <v>0</v>
      </c>
      <c r="M137" s="34"/>
      <c r="N137" s="7">
        <f t="shared" si="16"/>
        <v>0</v>
      </c>
      <c r="O137" s="7">
        <f t="shared" si="13"/>
        <v>0</v>
      </c>
      <c r="P137" s="87" t="inlineStr">
        <is>
          <t>Исключено вместе с прокладкой трубы d20 (строка 136): трубы d20 для телевидения в спецификации ИОС5 нет; кабель РК 75 проходит в трубе д.25 (СО стр.71, поз.134).</t>
        </is>
      </c>
      <c r="Q137" s="31" t="s">
        <v>54</v>
      </c>
      <c r="R137" s="31" t="inlineStr">
        <is>
          <t>23/085-И-ИОС5-ТЧ, лист 7; 23/085-И-ИОС5, листы 1, 4–8; 23/085-И-ИОС5.СО, листы 5–6, поз. 121, 132</t>
        </is>
      </c>
    </row>
    <row r="138" spans="1:18">
      <c r="A138" s="26">
        <v>122</v>
      </c>
      <c r="B138" s="12">
        <v>70</v>
      </c>
      <c r="C138" s="12"/>
      <c r="D138" s="80" t="s">
        <v>261</v>
      </c>
      <c r="E138" s="80"/>
      <c r="F138" s="81" t="s">
        <v>69</v>
      </c>
      <c r="G138" s="82" t="s">
        <v>19</v>
      </c>
      <c r="H138" s="82"/>
      <c r="I138" s="12">
        <v>0</v>
      </c>
      <c r="J138" s="27">
        <f t="shared" si="17"/>
        <v>0</v>
      </c>
      <c r="K138" s="7"/>
      <c r="L138" s="7">
        <v>0</v>
      </c>
      <c r="M138" s="34"/>
      <c r="N138" s="7">
        <f t="shared" si="16"/>
        <v>0</v>
      </c>
      <c r="O138" s="7">
        <f t="shared" si="13"/>
        <v>0</v>
      </c>
      <c r="P138" s="87" t="inlineStr">
        <is>
          <t>Исключено вместе с трубой d20: держатели общей трубы д.25 (СО стр.71, поз.135) учтены в строке 95 и в смете 02-01-09.</t>
        </is>
      </c>
      <c r="Q138" s="31" t="s">
        <v>54</v>
      </c>
      <c r="R138" s="31" t="inlineStr">
        <is>
          <t>23/085-И-ИОС5-ТЧ, лист 7; 23/085-И-ИОС5, листы 1, 4–8; 23/085-И-ИОС5.СО, листы 5–6, поз. 121, 132</t>
        </is>
      </c>
    </row>
    <row r="139" spans="1:18">
      <c r="A139" s="26">
        <v>123</v>
      </c>
      <c r="B139" s="12">
        <v>71</v>
      </c>
      <c r="C139" s="12"/>
      <c r="D139" s="80" t="s">
        <v>151</v>
      </c>
      <c r="E139" s="80"/>
      <c r="F139" s="81" t="s">
        <v>214</v>
      </c>
      <c r="G139" s="82" t="s">
        <v>21</v>
      </c>
      <c r="H139" s="82"/>
      <c r="I139" s="85">
        <v>2.07</v>
      </c>
      <c r="J139" s="27">
        <f t="shared" si="17"/>
        <v>2.07</v>
      </c>
      <c r="K139" s="7"/>
      <c r="L139" s="7">
        <v>19554.68</v>
      </c>
      <c r="M139" s="34"/>
      <c r="N139" s="7">
        <f t="shared" si="16"/>
        <v>19554.68</v>
      </c>
      <c r="O139" s="7">
        <f t="shared" ref="O139:O140" si="19">N139-K139</f>
        <v>19554.68</v>
      </c>
      <c r="P139" s="87" t="inlineStr">
        <is>
          <t>Добавлена протяжка 207 м телевизионного кабеля РК 75 нг(А)-LSLTx в трубе (ИОС5, СО стр.71, поз.132, 134; ИОС5-ТЧ, лист 7, п. 4.9.4); объём работ — по длине кабеля без нормы отхода. НР/СП без понижения: ТСН-2001.12 п.3.4.6 абз.4, 8-0 п.9; объект не эксплуатируется (ПОС, стр.8).</t>
        </is>
      </c>
      <c r="Q139" s="31" t="s">
        <v>54</v>
      </c>
      <c r="R139" s="31" t="inlineStr">
        <is>
          <t>23/085-И-ИОС5-ТЧ, лист 7; 23/085-И-ИОС5, листы 1, 4–8; 23/085-И-ИОС5.СО, листы 5–6, поз. 132</t>
        </is>
      </c>
    </row>
    <row r="140" spans="1:18">
      <c r="A140" s="26">
        <v>124</v>
      </c>
      <c r="B140" s="12">
        <v>72</v>
      </c>
      <c r="C140" s="12"/>
      <c r="D140" s="80" t="s">
        <v>262</v>
      </c>
      <c r="E140" s="80"/>
      <c r="F140" s="81" t="s">
        <v>215</v>
      </c>
      <c r="G140" s="82" t="s">
        <v>20</v>
      </c>
      <c r="H140" s="82"/>
      <c r="I140" s="84">
        <v>211.14</v>
      </c>
      <c r="J140" s="27">
        <f t="shared" si="17"/>
        <v>211.14</v>
      </c>
      <c r="K140" s="7"/>
      <c r="L140" s="7">
        <v>34111.040000000001</v>
      </c>
      <c r="M140" s="34"/>
      <c r="N140" s="7">
        <f t="shared" si="16"/>
        <v>34111.040000000001</v>
      </c>
      <c r="O140" s="7">
        <f t="shared" si="19"/>
        <v>34111.040000000001</v>
      </c>
      <c r="P140" s="87" t="inlineStr">
        <is>
          <t>Добавлено 211,14 м телевизионного кабеля РК 75 нг(А)-LSLTx: 207 м по ИОС5 (СО стр.71, поз.132) с нормой отхода 2 % (ТСН-2001.4-8, прил. 2, п. 6).</t>
        </is>
      </c>
      <c r="Q140" s="31" t="s">
        <v>54</v>
      </c>
      <c r="R140" s="31" t="inlineStr">
        <is>
          <t>23/085-И-ИОС5-ТЧ, лист 7; 23/085-И-ИОС5, листы 1, 4–8; 23/085-И-ИОС5.СО, листы 5–6, поз. 132</t>
        </is>
      </c>
    </row>
    <row r="141" spans="1:18">
      <c r="A141" s="26">
        <v>125</v>
      </c>
      <c r="B141" s="12"/>
      <c r="C141" s="12"/>
      <c r="D141" s="80" t="inlineStr">
        <is>
          <t>4.8-175-9</t>
        </is>
      </c>
      <c r="E141" s="80"/>
      <c r="F141" s="81" t="inlineStr">
        <is>
          <t>Добавлять на затягивание провода в проложенные трубы и металлические рукава каждого последующего одножильного или многожильного в общей оплетке, суммарное сечение до 6 мм2 (к нормам и расценкам 4.8-175-1 и 4.8-175-2)</t>
        </is>
      </c>
      <c r="G141" s="82" t="s">
        <v>21</v>
      </c>
      <c r="H141" s="82"/>
      <c r="I141" s="84">
        <v>23.76</v>
      </c>
      <c r="J141" s="27">
        <f>H141+I141</f>
        <v>23.76</v>
      </c>
      <c r="K141" s="7"/>
      <c r="L141" s="7">
        <v>78498.69</v>
      </c>
      <c r="M141" s="34"/>
      <c r="N141" s="7">
        <f>K141+L141+M141</f>
        <v>78498.69</v>
      </c>
      <c r="O141" s="7">
        <f>N141-K141</f>
        <v>78498.69</v>
      </c>
      <c r="P141" s="87" t="inlineStr">
        <is>
          <t>Добавлена протяжка каждого последующего кабеля в тех же трубах — 2 376 м: кабели СКС, телефонии и МГН 2 790 м (ParLan 4×2×0,52 — 2 324 м, 2×2×0,52 — 257 м, 1×2×0,52 — 209 м; ИОС5, СО стр.71, поз.129–131) за вычетом 414 м первых кабелей строки 107. Норма — добавка на каждый последующий провод к 4.8-175-1 и 4.8-175-2 (ТСН-2001.4-8, табл. 4.8-175). НР/СП без понижения: ТСН-2001.12 п.3.4.6 абз.4, 8-0 п.9; объект не эксплуатируется (ПОС, стр.8).</t>
        </is>
      </c>
      <c r="Q141" s="31" t="s">
        <v>54</v>
      </c>
      <c r="R141" s="31" t="inlineStr">
        <is>
          <t>23/085-И-ИОС5, листы 1, 4–8; 23/085-И-ИОС5.СО, лист 6, поз. 129–131, 134; 23/085-И-ИОС5-ТЧ, лист 6, п. 4.9.3</t>
        </is>
      </c>
    </row>
    <row r="142" spans="1:18" s="17" customFormat="1">
      <c r="A142" s="44" t="s">
        <v>24</v>
      </c>
      <c r="B142" s="45"/>
      <c r="C142" s="45"/>
      <c r="D142" s="46"/>
      <c r="E142" s="36"/>
      <c r="F142" s="36"/>
      <c r="G142" s="36"/>
      <c r="H142" s="37"/>
      <c r="I142" s="37"/>
      <c r="J142" s="37"/>
      <c r="K142" s="89">
        <f>SUM(K11:K141)</f>
        <v>803233.80999999982</v>
      </c>
      <c r="L142" s="89">
        <f>SUM(L11:L141)</f>
        <v>2335059.96</v>
      </c>
      <c r="M142" s="90">
        <f>SUM(M11:M141)</f>
        <v>-792823.15</v>
      </c>
      <c r="N142" s="89">
        <f>SUM(N11:N141)</f>
        <v>2345470.62</v>
      </c>
      <c r="O142" s="89">
        <f>SUM(O11:O141)</f>
        <v>1542236.81</v>
      </c>
      <c r="P142" s="36"/>
      <c r="Q142" s="36"/>
      <c r="R142" s="36"/>
    </row>
    <row r="144" spans="1:18" ht="15">
      <c r="B144" s="48" t="s">
        <v>26</v>
      </c>
      <c r="C144" s="48"/>
      <c r="D144" s="48"/>
      <c r="L144" s="42"/>
      <c r="M144" s="43"/>
      <c r="N144" s="40"/>
      <c r="O144" s="40"/>
    </row>
    <row r="145" spans="11:15">
      <c r="K145" s="41"/>
      <c r="L145" s="41"/>
      <c r="M145" s="41"/>
    </row>
    <row r="146" spans="11:15" ht="15.75">
      <c r="K146" s="91">
        <v>803233.81</v>
      </c>
      <c r="L146" s="91">
        <v>2335059.96</v>
      </c>
      <c r="M146" s="79">
        <v>-792823.15</v>
      </c>
      <c r="N146" s="86">
        <f t="shared" ref="N146" si="20">K146+L146+M146</f>
        <v>2345470.62</v>
      </c>
      <c r="O146" s="86">
        <v>1542236.81</v>
      </c>
    </row>
    <row r="147" spans="11:15">
      <c r="K147" s="92">
        <f>K146-K142</f>
        <v>0.00</v>
      </c>
      <c r="L147" s="92">
        <f t="shared" ref="L147:O147" si="21">L146-L142</f>
        <v>0</v>
      </c>
      <c r="M147" s="92">
        <f t="shared" si="21"/>
        <v>0.00</v>
      </c>
      <c r="N147" s="92">
        <f t="shared" si="21"/>
        <v>0</v>
      </c>
      <c r="O147" s="92">
        <f t="shared" si="21"/>
        <v>0</v>
      </c>
    </row>
  </sheetData>
  <mergeCells count="23">
    <mergeCell ref="Q6:R6"/>
    <mergeCell ref="K6:N6"/>
    <mergeCell ref="E6:F6"/>
    <mergeCell ref="H6:J6"/>
    <mergeCell ref="G6:G7"/>
    <mergeCell ref="O6:O7"/>
    <mergeCell ref="P6:P7"/>
    <mergeCell ref="L144:M144"/>
    <mergeCell ref="A142:D142"/>
    <mergeCell ref="A1:R1"/>
    <mergeCell ref="A4:H4"/>
    <mergeCell ref="B144:D144"/>
    <mergeCell ref="B67:F67"/>
    <mergeCell ref="A9:H9"/>
    <mergeCell ref="A6:A7"/>
    <mergeCell ref="B6:B7"/>
    <mergeCell ref="B10:F10"/>
    <mergeCell ref="B17:F17"/>
    <mergeCell ref="B23:F23"/>
    <mergeCell ref="B34:E34"/>
    <mergeCell ref="B41:F41"/>
    <mergeCell ref="B68:F68"/>
    <mergeCell ref="C6:D6"/>
  </mergeCells>
  <phoneticPr fontId="36" type="noConversion"/>
  <pageMargins left="0.70866141732283472" right="0.70866141732283472" top="0.74803149606299213" bottom="0.74803149606299213" header="0.31496062992125984" footer="0.31496062992125984"/>
  <pageSetup paperSize="9" scale="53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</dc:creator>
  <cp:lastModifiedBy>Алимов А.В.</cp:lastModifiedBy>
  <cp:lastPrinted>2025-09-09T10:22:57Z</cp:lastPrinted>
  <dcterms:created xsi:type="dcterms:W3CDTF">2024-06-20T13:41:56Z</dcterms:created>
  <dcterms:modified xsi:type="dcterms:W3CDTF">2026-06-09T11:26:05Z</dcterms:modified>
</cp:coreProperties>
</file>