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065" yWindow="45" windowWidth="6960" windowHeight="12075"/>
  </bookViews>
  <sheets>
    <sheet name="Table 3" sheetId="3" r:id="rId1"/>
  </sheets>
  <definedNames>
    <definedName name="_xlnm.Print_Titles" localSheetId="0">'Table 3'!$8:$8</definedName>
    <definedName name="_xlnm.Print_Area" localSheetId="0">'Table 3'!$A$1:$R$35</definedName>
  </definedNames>
  <calcPr calcId="145621" fullCalcOnLoad="1"/>
</workbook>
</file>

<file path=xl/sharedStrings.xml><?xml version="1.0" encoding="utf-8"?>
<sst xmlns="http://schemas.openxmlformats.org/spreadsheetml/2006/main" count="157" uniqueCount="70">
  <si>
    <t>№ п/п</t>
  </si>
  <si>
    <t>Номер п/п в локальной смете</t>
  </si>
  <si>
    <t>после  изменений</t>
  </si>
  <si>
    <t>до изменений</t>
  </si>
  <si>
    <t>снижение (-)</t>
  </si>
  <si>
    <t xml:space="preserve">  Сопоставительная ведомость  изменений  видов,  объемов  работ  и сметной  стоимости </t>
  </si>
  <si>
    <r>
      <rPr>
        <sz val="10"/>
        <color rgb="FF1F1F1F"/>
        <rFont val="Times New Roman"/>
        <family val="1"/>
        <charset val="204"/>
      </rPr>
      <t xml:space="preserve">Шифр расценки </t>
    </r>
    <r>
      <rPr>
        <sz val="10"/>
        <color rgb="FF151515"/>
        <rFont val="Times New Roman"/>
        <family val="1"/>
        <charset val="204"/>
      </rPr>
      <t>и Коды</t>
    </r>
    <r>
      <rPr>
        <sz val="10"/>
        <color rgb="FF212121"/>
        <rFont val="Times New Roman"/>
        <family val="1"/>
        <charset val="204"/>
      </rPr>
      <t xml:space="preserve">
</t>
    </r>
    <r>
      <rPr>
        <sz val="10"/>
        <color rgb="FF1D1D1D"/>
        <rFont val="Times New Roman"/>
        <family val="1"/>
        <charset val="204"/>
      </rPr>
      <t>ресурсов</t>
    </r>
  </si>
  <si>
    <r>
      <rPr>
        <sz val="10"/>
        <color rgb="FF2B2B2B"/>
        <rFont val="Times New Roman"/>
        <family val="1"/>
        <charset val="204"/>
      </rPr>
      <t xml:space="preserve">Наименование </t>
    </r>
    <r>
      <rPr>
        <sz val="10"/>
        <color rgb="FF343434"/>
        <rFont val="Times New Roman"/>
        <family val="1"/>
        <charset val="204"/>
      </rPr>
      <t xml:space="preserve">работ </t>
    </r>
    <r>
      <rPr>
        <sz val="10"/>
        <color rgb="FF595959"/>
        <rFont val="Times New Roman"/>
        <family val="1"/>
        <charset val="204"/>
      </rPr>
      <t xml:space="preserve">и </t>
    </r>
    <r>
      <rPr>
        <sz val="10"/>
        <color rgb="FF343434"/>
        <rFont val="Times New Roman"/>
        <family val="1"/>
        <charset val="204"/>
      </rPr>
      <t>затрат</t>
    </r>
  </si>
  <si>
    <r>
      <rPr>
        <sz val="10"/>
        <color rgb="FF212121"/>
        <rFont val="Times New Roman"/>
        <family val="1"/>
        <charset val="204"/>
      </rPr>
      <t xml:space="preserve">Объем </t>
    </r>
    <r>
      <rPr>
        <sz val="10"/>
        <color rgb="FF313131"/>
        <rFont val="Times New Roman"/>
        <family val="1"/>
        <charset val="204"/>
      </rPr>
      <t xml:space="preserve">работ </t>
    </r>
    <r>
      <rPr>
        <sz val="10"/>
        <color rgb="FF282828"/>
        <rFont val="Times New Roman"/>
        <family val="1"/>
        <charset val="204"/>
      </rPr>
      <t xml:space="preserve">в </t>
    </r>
    <r>
      <rPr>
        <sz val="10"/>
        <color rgb="FF1F1F1F"/>
        <rFont val="Times New Roman"/>
        <family val="1"/>
        <charset val="204"/>
      </rPr>
      <t>сметной д</t>
    </r>
    <r>
      <rPr>
        <sz val="10"/>
        <color rgb="FF262626"/>
        <rFont val="Times New Roman"/>
        <family val="1"/>
        <charset val="204"/>
      </rPr>
      <t xml:space="preserve">окуменгации </t>
    </r>
    <r>
      <rPr>
        <sz val="10"/>
        <color rgb="FF3B3B3B"/>
        <rFont val="Times New Roman"/>
        <family val="1"/>
        <charset val="204"/>
      </rPr>
      <t xml:space="preserve">на </t>
    </r>
    <r>
      <rPr>
        <sz val="10"/>
        <color rgb="FF232323"/>
        <rFont val="Times New Roman"/>
        <family val="1"/>
        <charset val="204"/>
      </rPr>
      <t xml:space="preserve">принятый </t>
    </r>
    <r>
      <rPr>
        <sz val="10"/>
        <color rgb="FF2B2B2B"/>
        <rFont val="Times New Roman"/>
        <family val="1"/>
        <charset val="204"/>
      </rPr>
      <t xml:space="preserve">измеритель </t>
    </r>
    <r>
      <rPr>
        <sz val="10"/>
        <color rgb="FF232323"/>
        <rFont val="Times New Roman"/>
        <family val="1"/>
        <charset val="204"/>
      </rPr>
      <t xml:space="preserve">работ </t>
    </r>
    <r>
      <rPr>
        <sz val="10"/>
        <color rgb="FF565656"/>
        <rFont val="Times New Roman"/>
        <family val="1"/>
        <charset val="204"/>
      </rPr>
      <t xml:space="preserve">и </t>
    </r>
    <r>
      <rPr>
        <sz val="10"/>
        <color rgb="FF131313"/>
        <rFont val="Times New Roman"/>
        <family val="1"/>
        <charset val="204"/>
      </rPr>
      <t>затрат</t>
    </r>
  </si>
  <si>
    <r>
      <rPr>
        <sz val="10"/>
        <rFont val="Times New Roman"/>
        <family val="1"/>
        <charset val="204"/>
      </rPr>
      <t xml:space="preserve">Разница в стоимости </t>
    </r>
    <r>
      <rPr>
        <sz val="10"/>
        <color rgb="FF282828"/>
        <rFont val="Times New Roman"/>
        <family val="1"/>
        <charset val="204"/>
      </rPr>
      <t xml:space="preserve">с </t>
    </r>
    <r>
      <rPr>
        <sz val="10"/>
        <color rgb="FF333333"/>
        <rFont val="Times New Roman"/>
        <family val="1"/>
        <charset val="204"/>
      </rPr>
      <t>учетом из</t>
    </r>
    <r>
      <rPr>
        <sz val="10"/>
        <color rgb="FF1C1C1C"/>
        <rFont val="Times New Roman"/>
        <family val="1"/>
        <charset val="204"/>
      </rPr>
      <t>менений</t>
    </r>
  </si>
  <si>
    <r>
      <rPr>
        <sz val="10"/>
        <color rgb="FF363636"/>
        <rFont val="Times New Roman"/>
        <family val="1"/>
        <charset val="204"/>
      </rPr>
      <t xml:space="preserve">с </t>
    </r>
    <r>
      <rPr>
        <sz val="10"/>
        <color rgb="FF262626"/>
        <rFont val="Times New Roman"/>
        <family val="1"/>
        <charset val="204"/>
      </rPr>
      <t>учетом изменений</t>
    </r>
  </si>
  <si>
    <r>
      <rPr>
        <sz val="10"/>
        <color rgb="FF282828"/>
        <rFont val="Times New Roman"/>
        <family val="1"/>
        <charset val="204"/>
      </rPr>
      <t>увеличе</t>
    </r>
    <r>
      <rPr>
        <sz val="10"/>
        <color rgb="FF181818"/>
        <rFont val="Times New Roman"/>
        <family val="1"/>
        <charset val="204"/>
      </rPr>
      <t xml:space="preserve">ние </t>
    </r>
    <r>
      <rPr>
        <sz val="10"/>
        <color rgb="FF313131"/>
        <rFont val="Times New Roman"/>
        <family val="1"/>
        <charset val="204"/>
      </rPr>
      <t xml:space="preserve">(+)/
</t>
    </r>
    <r>
      <rPr>
        <sz val="10"/>
        <color rgb="FF212121"/>
        <rFont val="Times New Roman"/>
        <family val="1"/>
        <charset val="204"/>
      </rPr>
      <t>снижение (-)</t>
    </r>
  </si>
  <si>
    <r>
      <rPr>
        <sz val="10"/>
        <color rgb="FF282828"/>
        <rFont val="Times New Roman"/>
        <family val="1"/>
        <charset val="204"/>
      </rPr>
      <t>увеличе</t>
    </r>
    <r>
      <rPr>
        <sz val="10"/>
        <color rgb="FF181818"/>
        <rFont val="Times New Roman"/>
        <family val="1"/>
        <charset val="204"/>
      </rPr>
      <t xml:space="preserve">ние </t>
    </r>
    <r>
      <rPr>
        <sz val="10"/>
        <color rgb="FF313131"/>
        <rFont val="Times New Roman"/>
        <family val="1"/>
        <charset val="204"/>
      </rPr>
      <t>(+)</t>
    </r>
  </si>
  <si>
    <r>
      <rPr>
        <sz val="10"/>
        <color rgb="FF2A2A2A"/>
        <rFont val="Times New Roman"/>
        <family val="1"/>
        <charset val="204"/>
      </rPr>
      <t>Обосно</t>
    </r>
    <r>
      <rPr>
        <sz val="10"/>
        <color rgb="FF343434"/>
        <rFont val="Times New Roman"/>
        <family val="1"/>
        <charset val="204"/>
      </rPr>
      <t xml:space="preserve">вание </t>
    </r>
    <r>
      <rPr>
        <sz val="10"/>
        <color rgb="FF1A1A1A"/>
        <rFont val="Times New Roman"/>
        <family val="1"/>
        <charset val="204"/>
      </rPr>
      <t xml:space="preserve">изменений
</t>
    </r>
    <r>
      <rPr>
        <sz val="10"/>
        <color rgb="FF262626"/>
        <rFont val="Times New Roman"/>
        <family val="1"/>
        <charset val="204"/>
      </rPr>
      <t>(причины)</t>
    </r>
  </si>
  <si>
    <r>
      <rPr>
        <sz val="10"/>
        <color rgb="FF0E0E0E"/>
        <rFont val="Times New Roman"/>
        <family val="1"/>
        <charset val="204"/>
      </rPr>
      <t xml:space="preserve">Ссылка </t>
    </r>
    <r>
      <rPr>
        <sz val="10"/>
        <color rgb="FF343434"/>
        <rFont val="Times New Roman"/>
        <family val="1"/>
        <charset val="204"/>
      </rPr>
      <t xml:space="preserve">на </t>
    </r>
    <r>
      <rPr>
        <sz val="10"/>
        <color rgb="FF181818"/>
        <rFont val="Times New Roman"/>
        <family val="1"/>
        <charset val="204"/>
      </rPr>
      <t>техническую д</t>
    </r>
    <r>
      <rPr>
        <sz val="10"/>
        <rFont val="Times New Roman"/>
        <family val="1"/>
        <charset val="204"/>
      </rPr>
      <t xml:space="preserve">окументтзиию  </t>
    </r>
    <r>
      <rPr>
        <sz val="10"/>
        <color rgb="FF0A0A0A"/>
        <rFont val="Times New Roman"/>
        <family val="1"/>
        <charset val="204"/>
      </rPr>
      <t xml:space="preserve">(шифр </t>
    </r>
    <r>
      <rPr>
        <sz val="10"/>
        <color rgb="FF1F1F1F"/>
        <rFont val="Times New Roman"/>
        <family val="1"/>
        <charset val="204"/>
      </rPr>
      <t xml:space="preserve">тома </t>
    </r>
    <r>
      <rPr>
        <sz val="10"/>
        <color rgb="FF212121"/>
        <rFont val="Times New Roman"/>
        <family val="1"/>
        <charset val="204"/>
      </rPr>
      <t>проектной документации|</t>
    </r>
  </si>
  <si>
    <r>
      <rPr>
        <sz val="10"/>
        <color rgb="FF262626"/>
        <rFont val="Times New Roman"/>
        <family val="1"/>
        <charset val="204"/>
      </rPr>
      <t xml:space="preserve">Сметная </t>
    </r>
    <r>
      <rPr>
        <sz val="10"/>
        <color rgb="FF232323"/>
        <rFont val="Times New Roman"/>
        <family val="1"/>
        <charset val="204"/>
      </rPr>
      <t xml:space="preserve">стоимость, </t>
    </r>
    <r>
      <rPr>
        <sz val="10"/>
        <color rgb="FF111111"/>
        <rFont val="Times New Roman"/>
        <family val="1"/>
        <charset val="204"/>
      </rPr>
      <t>руб.</t>
    </r>
  </si>
  <si>
    <t>100 М</t>
  </si>
  <si>
    <t>1 ШТ.</t>
  </si>
  <si>
    <t>Ед. изм.</t>
  </si>
  <si>
    <t xml:space="preserve">Корректировка проектной документации на капитальный ремонт ГБУДО г. Москвы «ДШИ «СТАРТ» по адресу: г.Москва, Глазовский переулок пер. 4, стр. 8. </t>
  </si>
  <si>
    <t>шт.</t>
  </si>
  <si>
    <t>ИТОГО</t>
  </si>
  <si>
    <t>Коррект.  ПД</t>
  </si>
  <si>
    <t>Составил:</t>
  </si>
  <si>
    <t>М</t>
  </si>
  <si>
    <t>ШТ.</t>
  </si>
  <si>
    <t>ТРУБЫ ГОФРИРОВАННЫЕ ПОЛИВИНИЛХЛОРИДНЫЕ НАРУЖНЫМ ДИАМЕТРОМ 20 ММ ОТКРЫТО ПО СТЕНАМ И ПОТОЛКАМ С УСТАНОВКОЙ СОЕДИНИТЕЛЬНЫХ КОРОБОК</t>
  </si>
  <si>
    <t>4.8-280-1</t>
  </si>
  <si>
    <t>ПРОКЛАДКА ПЛАСТИКОВОГО КАБЕЛЬ-КАНАЛА ПО КИРПИЧНОМУ ОСНОВАНИЮ</t>
  </si>
  <si>
    <t>ЗАТЯГИВАНИЕ ПРОВОДОВ И КАБЕЛЕЙ В ПРОЛОЖЕННЫЕ ТРУБЫ И МЕТАЛЛИЧЕСКИЕ РУКАВА, ПРОВОД ПЕРВЫЙ ОДНОЖИЛЬНЫЙ ИЛИ МНОГОЖИЛЬНЫЙ В ОБЩЕЙ ОПЛЕТКЕ, СУММАРНОЕ СЕЧЕНИЕ: ДО 2,5 ММ2</t>
  </si>
  <si>
    <t>КМ</t>
  </si>
  <si>
    <t>ПРОВОДА И КАБЕЛИ В КОРОБАХ, ПРОВОД, СЕЧЕНИЕ: ДО 6 ММ2</t>
  </si>
  <si>
    <t>5.2-32-1</t>
  </si>
  <si>
    <t>ПРОВЕРКА ВСЕГО ТЕХНОЛОГИЧЕСКОГО КОМПЛЕКСА В РЕЖИМАХ РАБОТЫ И КОНТРОЛЯ, СДАЧА В ЭКСПЛУАТАЦИЮ</t>
  </si>
  <si>
    <t>КОМПЛЕКС</t>
  </si>
  <si>
    <t>4.8-288-2
Доп.19</t>
  </si>
  <si>
    <t>4.8-175-1
Доп.15</t>
  </si>
  <si>
    <t>4.8-162-1
Доп.15</t>
  </si>
  <si>
    <t>Охранно-защитная дератизационная система</t>
  </si>
  <si>
    <t>Работы, предусмотренные сметами 2018 г.
ЛС №02-01-11_искл, ЛС № 02-01-11 (2018 г.), 
Нумерация по ЛС № 02-01-05_2018 г</t>
  </si>
  <si>
    <t>117/15-ОЗДС</t>
  </si>
  <si>
    <t>Раздел 1. Система дератизации</t>
  </si>
  <si>
    <t>4.10-80-1
Доп.10</t>
  </si>
  <si>
    <t>АППАРАТЫ ПРИЕМНЫЕ,ПРИБОРЫ ПС ПРИЕМНО-КОНТРОЛЬНЫЕ, ПУСКОВЫЕ, КОНЦЕНТРАТОР: БЛОК БАЗОВЫЙ НА 10 ЛУЧЕЙ</t>
  </si>
  <si>
    <t>13-1-11-120
доп.10</t>
  </si>
  <si>
    <t>Блок преобразователя импульсный БПИ для охранно-защитной дератизационной системы Возможность подключения до 18 шт. БВУ, напряжение 220 В, мощность не более 15 Вт, диапазон рабочих температур от -20 до +50 °C, габаритные размеры 230х120х50 мм</t>
  </si>
  <si>
    <t>4.8-216-4</t>
  </si>
  <si>
    <t>ЯЩИК С ОДНИМ ДВУХПОЛЮСНЫМ РУБИЛЬНИКОМ, ИЛИ ДВУХПОЛЮСНЫМ РУБИЛЬНИКОМ И ДВУМЯ ПРЕДОХРАНИТЕЛЯМИ, ИЛИ С ДВУМЯ БЛОКАМИ "ПРЕДОХРАНИТЕЛЬ-ВЫКЛЮЧАТЕЛЬ", ИЛИ С ДВУМЯ ПРЕДОХРАНИТЕЛЯМИ, УСТАНАВЛИВАЕМЫЙ НА КОНСТРУКЦИИ НА СТЕНЕ ИЛИ КОЛОННЕ НА ТОК ДО 100 А</t>
  </si>
  <si>
    <t>13-1-11-121
доп.10</t>
  </si>
  <si>
    <t>Блок высоковольтного усилителя БВУ для охранно-защитной дератизационной системы Может быть подключено до 5 м барьера электризуемого, напряжение 220 В, мощность не более 15 Вт, диапазон рабочих температур от -20 до +50 °C, габаритные размеры 200х110х90 мм</t>
  </si>
  <si>
    <t>4.8-164-1</t>
  </si>
  <si>
    <t>КАБЕЛИ С КРЕПЛЕНИЕМ НАКЛАДНЫМИ СКОБАМИ, ПОЛОСКАМИ С УСТАНОВКОЙ ОТВЕТВИТЕЛЬНЫХ КОРОБОК, КАБЕЛЬ ДВУХ-ЧЕТЫРЕХЖИЛЬНЫЙ СЕЧЕНИЕМ ЖИЛЫ ДО 16 ММ2</t>
  </si>
  <si>
    <t>1.14-2-50</t>
  </si>
  <si>
    <t>ЭЛЕМЕНТЫ БАРЬЕРНЫЕ ЭЛЕКТРИЗУЕМЫЕ (БЭ) ДЛЯ ОХРАННО-ЗАЩИТНОЙ ДЕРАТИЗАЦИОННОЙ СИСТЕМЫ (8шт по 1,5м)</t>
  </si>
  <si>
    <t>Раздел 2. Монтажные материалы и кабельные изделия</t>
  </si>
  <si>
    <t>6.69-5-1</t>
  </si>
  <si>
    <t>ПРОБИВКА БОРОЗД В КИРПИЧНЫХ СТЕНАХ, ПЛОЩАДЬ СЕЧЕНИЯ ДО 20 СМ2</t>
  </si>
  <si>
    <t>100 М БОРОЗД</t>
  </si>
  <si>
    <t>6.69-10-4</t>
  </si>
  <si>
    <t>ЗАДЕЛКА БОРОЗД В БЕТОННЫХ СТЕНАХ, ШИРИНОЙ ДО 50 ММ, ГЛУБИНОЙ ДО 20 ММ</t>
  </si>
  <si>
    <t>4.8-288-1
Доп.19</t>
  </si>
  <si>
    <t>ТРУБЫ ГОФРИРОВАННЫЕ ПОЛИВИНИЛХЛОРИДНЫЕ НАРУЖНЫМ ДИАМЕТРОМ 16 ММ ОТКРЫТО ПО СТЕНАМ И ПОТОЛКАМ С УСТАНОВКОЙ СОЕДИНИТЕЛЬНЫХ КОРОБОК</t>
  </si>
  <si>
    <t>4.8-175-9
Доп.15</t>
  </si>
  <si>
    <t>ЗАТЯГИВАНИЕ ПРОВОДОВ И КАБЕЛЕЙ В ПРОЛОЖЕННЫЕ ТРУБЫ И МЕТАЛЛИЧЕСКИЕ РУКАВА, ПРОВОД КАЖДЫЙ ПОСЛЕДУЮЩИЙ ОДНОЖИЛЬНЫЙ ИЛИ МНОГОЖИЛЬНЫЙ В ОБЩЕЙ ОПЛЕТКЕ, СУММАРНОЕ СЕЧЕНИЕ ДО 6 ММ2</t>
  </si>
  <si>
    <t>1.23-8-564
Доп.2, Доп.46</t>
  </si>
  <si>
    <t>КАБЕЛИ СИЛОВЫЕ С МЕДНЫМИ ЖИЛАМИ, НАПРЯЖЕНИЕ 1000 В, МАРКА ВВГНГ(А)-LS, ЧИСЛО ЖИЛ И СЕЧЕНИЕ 2Х1,5 ММ2</t>
  </si>
  <si>
    <t>1.23-11-42
Доп.6</t>
  </si>
  <si>
    <t>ПРОВОДА МОНТАЖНЫЕ ВЫСОКОВОЛЬТНЫЕ ТЕЛЕВИЗИОННЫЕ, С МНОГОПРОВОЛОЧНОЙ МЕДНОЙ ЖИЛОЙ, С ДВУХСЛОЙНОЙ ИЗОЛЯЦИЕЙ ИЗ ФТОРОПЛАСТА И ПОЛИВИНИЛХЛОРИДНОГО ПЛАСТИКАТА, НАПРЯЖЕНИЕ ДО 40000 В ПОСТОЯННОГО ТОКА, СЕЧЕНИЕ ЖИЛЫ 0,35 ММ2, МАРКА ПВМТ-40</t>
  </si>
  <si>
    <t>1.21-5-185</t>
  </si>
  <si>
    <t>КОРОБКИ ОТВЕТВИТЕЛЬНЫЕ, ТИП КРП-1 УХЛ4, РАЗМЕРЫ 52Х109Х109 ММ</t>
  </si>
</sst>
</file>

<file path=xl/styles.xml><?xml version="1.0" encoding="utf-8"?>
<styleSheet xmlns:x14ac="http://schemas.microsoft.com/office/spreadsheetml/2009/9/ac" xmlns="http://schemas.openxmlformats.org/spreadsheetml/2006/main" xmlns:ns1="http://schemas.openxmlformats.org/markup-compatibility/2006" xmlns:ns2="http://schemas.microsoft.com/office/spreadsheetml/2009/9/main" ns1:Ignorable="x14ac">
  <numFmts count="5">
    <numFmt numFmtId="164" formatCode="_-* #,##0.00_-;\-* #,##0.00_-;_-* &quot;-&quot;??_-;_-@_-"/>
    <numFmt numFmtId="165" formatCode="0.0000"/>
    <numFmt numFmtId="166" formatCode="0.000"/>
    <numFmt numFmtId="167" formatCode="0.0"/>
    <numFmt numFmtId="168" formatCode="0.00000"/>
  </numFmts>
  <fonts count="44">
    <font>
      <sz val="10"/>
      <color rgb="FF000000"/>
      <name val="Times New Roman"/>
      <charset val="204"/>
    </font>
    <font>
      <sz val="11"/>
      <color theme="1"/>
      <name val="Calibri"/>
      <family val="2"/>
      <charset val="204"/>
      <scheme val="minor"/>
    </font>
    <font>
      <u/>
      <sz val="10"/>
      <color rgb="FF000000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0"/>
      <color rgb="FF343434"/>
      <name val="Times New Roman"/>
      <family val="1"/>
      <charset val="204"/>
    </font>
    <font>
      <sz val="10"/>
      <color rgb="FF1F1F1F"/>
      <name val="Times New Roman"/>
      <family val="1"/>
      <charset val="204"/>
    </font>
    <font>
      <sz val="10"/>
      <color rgb="FF151515"/>
      <name val="Times New Roman"/>
      <family val="1"/>
      <charset val="204"/>
    </font>
    <font>
      <sz val="10"/>
      <color rgb="FF212121"/>
      <name val="Times New Roman"/>
      <family val="1"/>
      <charset val="204"/>
    </font>
    <font>
      <sz val="10"/>
      <color rgb="FF1D1D1D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2B2B2B"/>
      <name val="Times New Roman"/>
      <family val="1"/>
      <charset val="204"/>
    </font>
    <font>
      <sz val="10"/>
      <color rgb="FF595959"/>
      <name val="Times New Roman"/>
      <family val="1"/>
      <charset val="204"/>
    </font>
    <font>
      <sz val="10"/>
      <color rgb="FF313131"/>
      <name val="Times New Roman"/>
      <family val="1"/>
      <charset val="204"/>
    </font>
    <font>
      <sz val="10"/>
      <color rgb="FF282828"/>
      <name val="Times New Roman"/>
      <family val="1"/>
      <charset val="204"/>
    </font>
    <font>
      <sz val="10"/>
      <color rgb="FF262626"/>
      <name val="Times New Roman"/>
      <family val="1"/>
      <charset val="204"/>
    </font>
    <font>
      <sz val="10"/>
      <color rgb="FF3B3B3B"/>
      <name val="Times New Roman"/>
      <family val="1"/>
      <charset val="204"/>
    </font>
    <font>
      <sz val="10"/>
      <color rgb="FF232323"/>
      <name val="Times New Roman"/>
      <family val="1"/>
      <charset val="204"/>
    </font>
    <font>
      <sz val="10"/>
      <color rgb="FF565656"/>
      <name val="Times New Roman"/>
      <family val="1"/>
      <charset val="204"/>
    </font>
    <font>
      <sz val="10"/>
      <color rgb="FF131313"/>
      <name val="Times New Roman"/>
      <family val="1"/>
      <charset val="204"/>
    </font>
    <font>
      <sz val="10"/>
      <color rgb="FF111111"/>
      <name val="Times New Roman"/>
      <family val="1"/>
      <charset val="204"/>
    </font>
    <font>
      <sz val="10"/>
      <color rgb="FF1C1C1C"/>
      <name val="Times New Roman"/>
      <family val="1"/>
      <charset val="204"/>
    </font>
    <font>
      <sz val="10"/>
      <color rgb="FF2A2A2A"/>
      <name val="Times New Roman"/>
      <family val="1"/>
      <charset val="204"/>
    </font>
    <font>
      <sz val="10"/>
      <color rgb="FF1A1A1A"/>
      <name val="Times New Roman"/>
      <family val="1"/>
      <charset val="204"/>
    </font>
    <font>
      <sz val="10"/>
      <color rgb="FF0E0E0E"/>
      <name val="Times New Roman"/>
      <family val="1"/>
      <charset val="204"/>
    </font>
    <font>
      <sz val="10"/>
      <color rgb="FF181818"/>
      <name val="Times New Roman"/>
      <family val="1"/>
      <charset val="204"/>
    </font>
    <font>
      <sz val="10"/>
      <color rgb="FF0A0A0A"/>
      <name val="Times New Roman"/>
      <family val="1"/>
      <charset val="204"/>
    </font>
    <font>
      <sz val="10"/>
      <color rgb="FF363636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color indexed="8"/>
      <name val="Helvetica Neue"/>
    </font>
    <font>
      <sz val="11"/>
      <color indexed="8"/>
      <name val="Calibri"/>
      <family val="2"/>
      <charset val="204"/>
    </font>
    <font>
      <sz val="8"/>
      <name val="Times New Roman"/>
      <family val="1"/>
      <charset val="204"/>
    </font>
    <font>
      <sz val="10"/>
      <name val="Verdana"/>
      <family val="2"/>
      <charset val="204"/>
    </font>
    <font>
      <sz val="12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38383B"/>
      </left>
      <right style="thin">
        <color rgb="FF38383B"/>
      </right>
      <top style="thin">
        <color rgb="FF38383B"/>
      </top>
      <bottom/>
      <diagonal/>
    </border>
    <border>
      <left style="thin">
        <color rgb="FF38383B"/>
      </left>
      <right/>
      <top style="thin">
        <color rgb="FF38383B"/>
      </top>
      <bottom style="thin">
        <color rgb="FF38383B"/>
      </bottom>
      <diagonal/>
    </border>
    <border>
      <left/>
      <right style="thin">
        <color rgb="FF38383B"/>
      </right>
      <top style="thin">
        <color rgb="FF38383B"/>
      </top>
      <bottom style="thin">
        <color rgb="FF38383B"/>
      </bottom>
      <diagonal/>
    </border>
    <border>
      <left/>
      <right/>
      <top style="thin">
        <color rgb="FF38383B"/>
      </top>
      <bottom style="thin">
        <color rgb="FF38383B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38383B"/>
      </left>
      <right style="thin">
        <color rgb="FF38383B"/>
      </right>
      <top/>
      <bottom/>
      <diagonal/>
    </border>
  </borders>
  <cellStyleXfs count="41">
    <xf numFmtId="0" fontId="0" fillId="0" borderId="0"/>
    <xf numFmtId="164" fontId="30" fillId="0" borderId="0" applyFont="0" applyFill="0" applyBorder="0" applyAlignment="0" applyProtection="0"/>
    <xf numFmtId="0" fontId="31" fillId="0" borderId="0"/>
    <xf numFmtId="0" fontId="32" fillId="0" borderId="0"/>
    <xf numFmtId="0" fontId="1" fillId="0" borderId="0"/>
    <xf numFmtId="164" fontId="1" fillId="0" borderId="0" applyFont="0" applyFill="0" applyBorder="0" applyAlignment="0" applyProtection="0"/>
    <xf numFmtId="0" fontId="12" fillId="0" borderId="0"/>
    <xf numFmtId="9" fontId="33" fillId="0" borderId="0" applyFont="0" applyFill="0" applyBorder="0" applyAlignment="0" applyProtection="0"/>
    <xf numFmtId="0" fontId="34" fillId="0" borderId="0" applyNumberFormat="0" applyFill="0" applyBorder="0" applyProtection="0">
      <alignment vertical="top" wrapText="1"/>
    </xf>
    <xf numFmtId="0" fontId="35" fillId="0" borderId="0"/>
    <xf numFmtId="0" fontId="33" fillId="0" borderId="0"/>
    <xf numFmtId="0" fontId="12" fillId="0" borderId="6">
      <alignment horizontal="center"/>
    </xf>
    <xf numFmtId="0" fontId="33" fillId="0" borderId="0">
      <alignment vertical="top"/>
    </xf>
    <xf numFmtId="0" fontId="12" fillId="0" borderId="6">
      <alignment horizontal="center"/>
    </xf>
    <xf numFmtId="0" fontId="12" fillId="0" borderId="0">
      <alignment vertical="top"/>
    </xf>
    <xf numFmtId="0" fontId="33" fillId="0" borderId="0"/>
    <xf numFmtId="0" fontId="38" fillId="0" borderId="0">
      <alignment horizontal="right" vertical="top" wrapText="1"/>
    </xf>
    <xf numFmtId="0" fontId="12" fillId="0" borderId="0"/>
    <xf numFmtId="0" fontId="33" fillId="0" borderId="0"/>
    <xf numFmtId="0" fontId="33" fillId="0" borderId="0"/>
    <xf numFmtId="0" fontId="12" fillId="0" borderId="0"/>
    <xf numFmtId="0" fontId="12" fillId="0" borderId="0"/>
    <xf numFmtId="0" fontId="33" fillId="0" borderId="0"/>
    <xf numFmtId="2" fontId="37" fillId="0" borderId="0">
      <alignment horizontal="right" vertical="top"/>
    </xf>
    <xf numFmtId="0" fontId="33" fillId="0" borderId="0"/>
    <xf numFmtId="0" fontId="12" fillId="0" borderId="0"/>
    <xf numFmtId="0" fontId="12" fillId="0" borderId="6">
      <alignment horizontal="center" wrapText="1"/>
    </xf>
    <xf numFmtId="0" fontId="33" fillId="0" borderId="0">
      <alignment vertical="top"/>
    </xf>
    <xf numFmtId="0" fontId="33" fillId="0" borderId="0">
      <alignment vertical="top"/>
    </xf>
    <xf numFmtId="0" fontId="37" fillId="0" borderId="6">
      <alignment horizontal="center" vertical="top"/>
    </xf>
    <xf numFmtId="0" fontId="37" fillId="0" borderId="6">
      <alignment horizontal="center" vertical="center"/>
    </xf>
    <xf numFmtId="0" fontId="12" fillId="0" borderId="0"/>
    <xf numFmtId="0" fontId="12" fillId="0" borderId="6">
      <alignment horizontal="center" wrapText="1"/>
    </xf>
    <xf numFmtId="0" fontId="12" fillId="0" borderId="6">
      <alignment horizontal="center"/>
    </xf>
    <xf numFmtId="0" fontId="12" fillId="0" borderId="6">
      <alignment horizontal="center" wrapText="1"/>
    </xf>
    <xf numFmtId="0" fontId="33" fillId="0" borderId="0"/>
    <xf numFmtId="0" fontId="12" fillId="0" borderId="0">
      <alignment horizontal="center"/>
    </xf>
    <xf numFmtId="0" fontId="12" fillId="0" borderId="0">
      <alignment horizontal="left" vertical="top"/>
    </xf>
    <xf numFmtId="0" fontId="12" fillId="0" borderId="0"/>
    <xf numFmtId="0" fontId="31" fillId="0" borderId="0"/>
    <xf numFmtId="0" fontId="43" fillId="0" borderId="0"/>
  </cellStyleXfs>
  <cellXfs count="78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6" xfId="0" applyFont="1" applyBorder="1" applyAlignment="1">
      <alignment horizontal="left" vertical="top" wrapText="1" indent="1"/>
    </xf>
    <xf numFmtId="2" fontId="11" fillId="0" borderId="6" xfId="0" applyNumberFormat="1" applyFont="1" applyBorder="1" applyAlignment="1">
      <alignment horizontal="center" vertical="top" shrinkToFit="1"/>
    </xf>
    <xf numFmtId="4" fontId="13" fillId="0" borderId="6" xfId="0" applyNumberFormat="1" applyFont="1" applyBorder="1" applyAlignment="1">
      <alignment horizontal="center" vertical="top" shrinkToFit="1"/>
    </xf>
    <xf numFmtId="4" fontId="12" fillId="0" borderId="6" xfId="0" applyNumberFormat="1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4" fontId="4" fillId="0" borderId="6" xfId="0" applyNumberFormat="1" applyFont="1" applyBorder="1" applyAlignment="1">
      <alignment horizontal="center" vertical="top" wrapText="1"/>
    </xf>
    <xf numFmtId="167" fontId="39" fillId="0" borderId="6" xfId="0" applyNumberFormat="1" applyFont="1" applyFill="1" applyBorder="1" applyAlignment="1" applyProtection="1">
      <alignment horizontal="center" vertical="top" wrapText="1"/>
    </xf>
    <xf numFmtId="4" fontId="12" fillId="0" borderId="6" xfId="0" applyNumberFormat="1" applyFont="1" applyFill="1" applyBorder="1" applyAlignment="1">
      <alignment horizontal="center" vertical="top" wrapText="1"/>
    </xf>
    <xf numFmtId="0" fontId="31" fillId="0" borderId="6" xfId="0" applyNumberFormat="1" applyFont="1" applyFill="1" applyBorder="1" applyAlignment="1" applyProtection="1">
      <alignment horizontal="center" vertical="top" wrapText="1"/>
    </xf>
    <xf numFmtId="2" fontId="39" fillId="0" borderId="6" xfId="0" applyNumberFormat="1" applyFont="1" applyFill="1" applyBorder="1" applyAlignment="1" applyProtection="1">
      <alignment horizontal="center" vertical="top" wrapText="1"/>
    </xf>
    <xf numFmtId="4" fontId="13" fillId="0" borderId="6" xfId="0" applyNumberFormat="1" applyFont="1" applyFill="1" applyBorder="1" applyAlignment="1">
      <alignment horizontal="center" vertical="top" shrinkToFit="1"/>
    </xf>
    <xf numFmtId="0" fontId="4" fillId="0" borderId="6" xfId="0" applyFont="1" applyBorder="1" applyAlignment="1">
      <alignment horizontal="left" vertical="top"/>
    </xf>
    <xf numFmtId="1" fontId="39" fillId="0" borderId="6" xfId="0" applyNumberFormat="1" applyFont="1" applyFill="1" applyBorder="1" applyAlignment="1" applyProtection="1">
      <alignment horizontal="center" vertical="top" wrapText="1"/>
    </xf>
    <xf numFmtId="0" fontId="39" fillId="0" borderId="6" xfId="0" applyNumberFormat="1" applyFont="1" applyFill="1" applyBorder="1" applyAlignment="1" applyProtection="1">
      <alignment horizontal="left" vertical="top" wrapText="1"/>
    </xf>
    <xf numFmtId="0" fontId="39" fillId="0" borderId="6" xfId="0" applyNumberFormat="1" applyFont="1" applyFill="1" applyBorder="1" applyAlignment="1" applyProtection="1">
      <alignment vertical="top" wrapText="1"/>
    </xf>
    <xf numFmtId="0" fontId="6" fillId="0" borderId="1" xfId="0" applyFont="1" applyBorder="1" applyAlignment="1">
      <alignment horizontal="left" vertical="top" wrapText="1" indent="1"/>
    </xf>
    <xf numFmtId="0" fontId="21" fillId="0" borderId="1" xfId="0" applyFont="1" applyBorder="1" applyAlignment="1">
      <alignment horizontal="left" vertical="top" wrapText="1" indent="2"/>
    </xf>
    <xf numFmtId="0" fontId="12" fillId="0" borderId="1" xfId="0" applyFont="1" applyBorder="1" applyAlignment="1">
      <alignment horizontal="left" vertical="top" wrapText="1" indent="2"/>
    </xf>
    <xf numFmtId="0" fontId="4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top"/>
    </xf>
    <xf numFmtId="1" fontId="5" fillId="0" borderId="6" xfId="0" applyNumberFormat="1" applyFont="1" applyBorder="1" applyAlignment="1">
      <alignment horizontal="left" vertical="top"/>
    </xf>
    <xf numFmtId="164" fontId="5" fillId="0" borderId="6" xfId="1" applyFont="1" applyBorder="1" applyAlignment="1">
      <alignment horizontal="left" vertical="top"/>
    </xf>
    <xf numFmtId="164" fontId="42" fillId="0" borderId="6" xfId="1" applyFont="1" applyBorder="1" applyAlignment="1">
      <alignment horizontal="left" vertical="top"/>
    </xf>
    <xf numFmtId="0" fontId="41" fillId="0" borderId="8" xfId="0" applyFont="1" applyBorder="1" applyAlignment="1">
      <alignment horizontal="left" vertical="top" wrapText="1"/>
    </xf>
    <xf numFmtId="0" fontId="40" fillId="0" borderId="5" xfId="0" applyNumberFormat="1" applyFont="1" applyFill="1" applyBorder="1" applyAlignment="1" applyProtection="1">
      <alignment horizontal="left" vertical="top" wrapText="1"/>
    </xf>
    <xf numFmtId="4" fontId="4" fillId="0" borderId="6" xfId="0" applyNumberFormat="1" applyFont="1" applyBorder="1" applyAlignment="1">
      <alignment horizontal="center" vertical="top"/>
    </xf>
    <xf numFmtId="167" fontId="11" fillId="0" borderId="6" xfId="0" applyNumberFormat="1" applyFont="1" applyBorder="1" applyAlignment="1">
      <alignment horizontal="center" vertical="top" shrinkToFit="1"/>
    </xf>
    <xf numFmtId="166" fontId="11" fillId="0" borderId="6" xfId="0" applyNumberFormat="1" applyFont="1" applyBorder="1" applyAlignment="1">
      <alignment horizontal="center" vertical="top" shrinkToFit="1"/>
    </xf>
    <xf numFmtId="0" fontId="12" fillId="0" borderId="6" xfId="0" applyFont="1" applyBorder="1" applyAlignment="1">
      <alignment horizontal="left" vertical="top" wrapText="1"/>
    </xf>
    <xf numFmtId="0" fontId="40" fillId="0" borderId="6" xfId="0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horizontal="left" vertical="top"/>
    </xf>
    <xf numFmtId="168" fontId="39" fillId="0" borderId="6" xfId="0" applyNumberFormat="1" applyFont="1" applyFill="1" applyBorder="1" applyAlignment="1" applyProtection="1">
      <alignment horizontal="center" vertical="top" wrapText="1"/>
    </xf>
    <xf numFmtId="165" fontId="39" fillId="0" borderId="6" xfId="0" applyNumberFormat="1" applyFont="1" applyFill="1" applyBorder="1" applyAlignment="1" applyProtection="1">
      <alignment horizontal="center" vertical="top" wrapText="1"/>
    </xf>
    <xf numFmtId="4" fontId="13" fillId="0" borderId="0" xfId="0" applyNumberFormat="1" applyFont="1" applyFill="1" applyBorder="1" applyAlignment="1">
      <alignment horizontal="center" vertical="top" shrinkToFit="1"/>
    </xf>
    <xf numFmtId="0" fontId="5" fillId="0" borderId="0" xfId="0" applyFont="1" applyBorder="1" applyAlignment="1">
      <alignment horizontal="left" vertical="top"/>
    </xf>
    <xf numFmtId="164" fontId="4" fillId="0" borderId="0" xfId="0" applyNumberFormat="1" applyFont="1" applyAlignment="1">
      <alignment horizontal="left" vertical="top"/>
    </xf>
    <xf numFmtId="0" fontId="40" fillId="0" borderId="7" xfId="0" applyNumberFormat="1" applyFont="1" applyFill="1" applyBorder="1" applyAlignment="1" applyProtection="1">
      <alignment horizontal="left" vertical="top" wrapText="1"/>
    </xf>
    <xf numFmtId="0" fontId="40" fillId="0" borderId="9" xfId="0" applyNumberFormat="1" applyFont="1" applyFill="1" applyBorder="1" applyAlignment="1" applyProtection="1">
      <alignment horizontal="left" vertical="top" wrapText="1"/>
    </xf>
    <xf numFmtId="0" fontId="5" fillId="0" borderId="7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5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 indent="1"/>
    </xf>
    <xf numFmtId="0" fontId="4" fillId="0" borderId="10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center" wrapText="1" indent="1"/>
    </xf>
    <xf numFmtId="0" fontId="4" fillId="0" borderId="10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left" vertical="center" wrapText="1" indent="3"/>
    </xf>
    <xf numFmtId="0" fontId="12" fillId="0" borderId="3" xfId="0" applyFont="1" applyBorder="1" applyAlignment="1">
      <alignment horizontal="left" vertical="center" wrapText="1" indent="3"/>
    </xf>
    <xf numFmtId="0" fontId="12" fillId="0" borderId="2" xfId="0" applyFont="1" applyBorder="1" applyAlignment="1">
      <alignment horizontal="left" vertical="top" wrapText="1" indent="2"/>
    </xf>
    <xf numFmtId="0" fontId="12" fillId="0" borderId="4" xfId="0" applyFont="1" applyBorder="1" applyAlignment="1">
      <alignment horizontal="left" vertical="top" wrapText="1" indent="2"/>
    </xf>
    <xf numFmtId="0" fontId="12" fillId="0" borderId="3" xfId="0" applyFont="1" applyBorder="1" applyAlignment="1">
      <alignment horizontal="left" vertical="top" wrapText="1" indent="2"/>
    </xf>
    <xf numFmtId="0" fontId="12" fillId="0" borderId="1" xfId="0" applyFont="1" applyBorder="1" applyAlignment="1">
      <alignment horizontal="center" vertical="top" wrapText="1"/>
    </xf>
    <xf numFmtId="0" fontId="12" fillId="0" borderId="10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left" vertical="center" wrapText="1" indent="4"/>
    </xf>
    <xf numFmtId="0" fontId="12" fillId="0" borderId="4" xfId="0" applyFont="1" applyBorder="1" applyAlignment="1">
      <alignment horizontal="left" vertical="center" wrapText="1" indent="4"/>
    </xf>
    <xf numFmtId="0" fontId="12" fillId="0" borderId="3" xfId="0" applyFont="1" applyBorder="1" applyAlignment="1">
      <alignment horizontal="left" vertical="center" wrapText="1" indent="4"/>
    </xf>
    <xf numFmtId="0" fontId="4" fillId="0" borderId="6" xfId="0" applyFont="1" applyBorder="1" applyAlignment="1">
      <alignment horizontal="left" vertical="top" wrapText="1"/>
    </xf>
    <xf numFmtId="4" fontId="5" fillId="0" borderId="6" xfId="1" applyFont="1" applyBorder="1" applyAlignment="1" applyNumberFormat="1">
      <alignment horizontal="left" vertical="top"/>
    </xf>
    <xf numFmtId="4" fontId="42" fillId="0" borderId="6" xfId="1" applyFont="1" applyBorder="1" applyAlignment="1" applyNumberFormat="1">
      <alignment horizontal="left" vertical="top"/>
    </xf>
  </cellXfs>
  <cellStyles count="41">
    <cellStyle name="Акт" xfId="11"/>
    <cellStyle name="АктМТСН" xfId="12"/>
    <cellStyle name="ВедРесурсов" xfId="13"/>
    <cellStyle name="ВедРесурсовАкт" xfId="14"/>
    <cellStyle name="Индексы" xfId="15"/>
    <cellStyle name="Итоги" xfId="16"/>
    <cellStyle name="ИтогоАктБазЦ" xfId="17"/>
    <cellStyle name="ИтогоАктБИМ" xfId="18"/>
    <cellStyle name="ИтогоАктРесМет" xfId="19"/>
    <cellStyle name="ИтогоАктТекЦ" xfId="20"/>
    <cellStyle name="ИтогоБазЦ" xfId="21"/>
    <cellStyle name="ИтогоБИМ" xfId="22"/>
    <cellStyle name="ИтогоБИМ 2" xfId="23"/>
    <cellStyle name="ИтогоРесМет" xfId="24"/>
    <cellStyle name="ИтогоТекЦ" xfId="25"/>
    <cellStyle name="ЛокСмета" xfId="26"/>
    <cellStyle name="ЛокСмМТСН" xfId="27"/>
    <cellStyle name="ЛокСмМТСН 2" xfId="28"/>
    <cellStyle name="М29" xfId="29"/>
    <cellStyle name="ОбСмета" xfId="30"/>
    <cellStyle name="Обычный" xfId="0" builtinId="0"/>
    <cellStyle name="Обычный 2" xfId="2"/>
    <cellStyle name="Обычный 2 2" xfId="9"/>
    <cellStyle name="Обычный 2 3" xfId="6"/>
    <cellStyle name="Обычный 3" xfId="8"/>
    <cellStyle name="Обычный 4" xfId="3"/>
    <cellStyle name="Обычный 4 2" xfId="39"/>
    <cellStyle name="Обычный 5" xfId="4"/>
    <cellStyle name="Обычный 6" xfId="10"/>
    <cellStyle name="Обычный 7" xfId="40"/>
    <cellStyle name="Параметр" xfId="31"/>
    <cellStyle name="ПеременныеСметы" xfId="32"/>
    <cellStyle name="Процентный 2" xfId="7"/>
    <cellStyle name="РесСмета" xfId="33"/>
    <cellStyle name="СводкаСтоимРаб" xfId="34"/>
    <cellStyle name="СводРасч" xfId="35"/>
    <cellStyle name="Титул" xfId="36"/>
    <cellStyle name="Финансовый" xfId="1" builtinId="3"/>
    <cellStyle name="Финансовый 2" xfId="5"/>
    <cellStyle name="Хвост" xfId="37"/>
    <cellStyle name="Экспертиза" xfId="38"/>
  </cellStyles>
  <dxfs count="0"/>
  <tableStyles count="0" defaultTableStyle="TableStyleMedium9" defaultPivotStyle="PivotStyleLight16"/>
  <extLst>
    <ext uri="{EB79DEF2-80B8-43e5-95BD-54CBDDF9020C}">
      <ns2:slicerStyles defaultSlicerStyle="SlicerStyleLight1"/>
    </ext>
  </extLst>
</styleSheet>
</file>

<file path=xl/_rels/workbook.xml.rels><?xml version='1.0' encoding='UTF-8' standalone='yes'?>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274240</xdr:colOff>
      <xdr:row>0</xdr:row>
      <xdr:rowOff>9144</xdr:rowOff>
    </xdr:from>
    <xdr:ext cx="886206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/>
      </xdr:nvSpPr>
      <xdr:spPr>
        <a:xfrm>
          <a:off x="0" y="0"/>
          <a:ext cx="8862060" cy="0"/>
        </a:xfrm>
        <a:custGeom>
          <a:avLst/>
          <a:gdLst/>
          <a:ahLst/>
          <a:cxnLst/>
          <a:rect l="0" t="0" r="0" b="0"/>
          <a:pathLst>
            <a:path w="8862060">
              <a:moveTo>
                <a:pt x="0" y="0"/>
              </a:moveTo>
              <a:lnTo>
                <a:pt x="8861471" y="0"/>
              </a:lnTo>
            </a:path>
          </a:pathLst>
        </a:custGeom>
        <a:ln w="18288">
          <a:solidFill>
            <a:srgbClr val="464646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:x14ac="http://schemas.microsoft.com/office/spreadsheetml/2009/9/ac" xmlns="http://schemas.openxmlformats.org/spreadsheetml/2006/main" xmlns:ns1="http://schemas.openxmlformats.org/markup-compatibility/2006" xmlns:r="http://schemas.openxmlformats.org/officeDocument/2006/relationships" ns1:Ignorable="x14ac">
  <sheetPr>
    <pageSetUpPr fitToPage="1"/>
  </sheetPr>
  <dimension ref="A1:R34"/>
  <sheetViews>
    <sheetView tabSelected="1" view="pageBreakPreview" zoomScale="70" zoomScaleNormal="100" zoomScaleSheetLayoutView="70" workbookViewId="0">
      <pane ySplit="7" topLeftCell="A8" activePane="bottomLeft" state="frozen"/>
      <selection pane="bottomLeft" activeCell="Y12" sqref="Y12"/>
    </sheetView>
  </sheetViews>
  <sheetFormatPr defaultRowHeight="12.75"/>
  <cols>
    <col min="1" max="1" width="5.33203125" style="4" customWidth="1"/>
    <col min="2" max="2" width="8.6640625" style="4" customWidth="1"/>
    <col min="3" max="4" width="12.1640625" style="4" customWidth="1"/>
    <col min="5" max="5" width="21.33203125" style="4" customWidth="1"/>
    <col min="6" max="6" width="25.1640625" style="4" customWidth="1"/>
    <col min="7" max="7" width="9.6640625" style="4" customWidth="1"/>
    <col min="8" max="8" width="16.83203125" style="4" customWidth="1"/>
    <col min="9" max="9" width="14.83203125" style="4" customWidth="1"/>
    <col min="10" max="10" width="14.1640625" style="4" customWidth="1"/>
    <col min="11" max="11" width="16" style="4" customWidth="1"/>
    <col min="12" max="12" width="17.33203125" style="4" customWidth="1"/>
    <col min="13" max="13" width="21.1640625" style="4" customWidth="1"/>
    <col min="14" max="14" width="17" style="4" customWidth="1"/>
    <col min="15" max="15" width="16.83203125" style="4" customWidth="1"/>
    <col min="16" max="16" width="16" style="4" customWidth="1"/>
    <col min="17" max="17" width="14.5" style="4" customWidth="1"/>
    <col min="18" max="18" width="16.1640625" style="4" customWidth="1"/>
    <col min="19" max="16384" width="9.33203125" style="4"/>
  </cols>
  <sheetData>
    <row r="1" spans="1:18" ht="42" customHeight="1">
      <c r="A1" s="48" t="s">
        <v>19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</row>
    <row r="2" spans="1:18">
      <c r="A2" s="3" t="s">
        <v>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2"/>
      <c r="N2" s="2"/>
      <c r="O2" s="2"/>
      <c r="P2" s="1"/>
      <c r="Q2" s="1"/>
      <c r="R2" s="1"/>
    </row>
    <row r="3" spans="1:18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2"/>
      <c r="N3" s="2"/>
      <c r="O3" s="2"/>
      <c r="P3" s="1"/>
      <c r="Q3" s="1"/>
      <c r="R3" s="1"/>
    </row>
    <row r="4" spans="1:18" ht="20.25" customHeight="1">
      <c r="A4" s="48" t="s">
        <v>38</v>
      </c>
      <c r="B4" s="48"/>
      <c r="C4" s="48"/>
      <c r="D4" s="48"/>
      <c r="E4" s="48"/>
      <c r="F4" s="48"/>
      <c r="G4" s="48"/>
      <c r="H4" s="48"/>
      <c r="I4" s="40"/>
      <c r="J4" s="41"/>
      <c r="K4" s="3"/>
      <c r="L4" s="3"/>
      <c r="M4" s="2"/>
      <c r="N4" s="2"/>
      <c r="O4" s="2"/>
      <c r="P4" s="1"/>
      <c r="Q4" s="1"/>
      <c r="R4" s="1"/>
    </row>
    <row r="6" spans="1:18">
      <c r="A6" s="53" t="s">
        <v>0</v>
      </c>
      <c r="B6" s="55" t="s">
        <v>1</v>
      </c>
      <c r="C6" s="63" t="s">
        <v>6</v>
      </c>
      <c r="D6" s="64"/>
      <c r="E6" s="65" t="s">
        <v>7</v>
      </c>
      <c r="F6" s="66"/>
      <c r="G6" s="70" t="s">
        <v>18</v>
      </c>
      <c r="H6" s="67" t="s">
        <v>8</v>
      </c>
      <c r="I6" s="68"/>
      <c r="J6" s="69"/>
      <c r="K6" s="72" t="s">
        <v>15</v>
      </c>
      <c r="L6" s="73"/>
      <c r="M6" s="73"/>
      <c r="N6" s="74"/>
      <c r="O6" s="57" t="s">
        <v>9</v>
      </c>
      <c r="P6" s="59" t="s">
        <v>13</v>
      </c>
      <c r="Q6" s="61" t="s">
        <v>14</v>
      </c>
      <c r="R6" s="62"/>
    </row>
    <row r="7" spans="1:18" ht="69.75" customHeight="1">
      <c r="A7" s="54"/>
      <c r="B7" s="56"/>
      <c r="C7" s="20" t="s">
        <v>3</v>
      </c>
      <c r="D7" s="20" t="s">
        <v>2</v>
      </c>
      <c r="E7" s="21" t="s">
        <v>3</v>
      </c>
      <c r="F7" s="22" t="s">
        <v>10</v>
      </c>
      <c r="G7" s="71"/>
      <c r="H7" s="21" t="s">
        <v>3</v>
      </c>
      <c r="I7" s="23" t="s">
        <v>11</v>
      </c>
      <c r="J7" s="22" t="s">
        <v>10</v>
      </c>
      <c r="K7" s="21" t="s">
        <v>3</v>
      </c>
      <c r="L7" s="23" t="s">
        <v>12</v>
      </c>
      <c r="M7" s="24" t="s">
        <v>4</v>
      </c>
      <c r="N7" s="22" t="s">
        <v>10</v>
      </c>
      <c r="O7" s="58"/>
      <c r="P7" s="60"/>
      <c r="Q7" s="21" t="s">
        <v>3</v>
      </c>
      <c r="R7" s="22" t="s">
        <v>10</v>
      </c>
    </row>
    <row r="8" spans="1:18">
      <c r="A8" s="25">
        <v>1</v>
      </c>
      <c r="B8" s="25">
        <v>2</v>
      </c>
      <c r="C8" s="25">
        <v>3</v>
      </c>
      <c r="D8" s="25">
        <v>4</v>
      </c>
      <c r="E8" s="25">
        <v>5</v>
      </c>
      <c r="F8" s="25">
        <v>6</v>
      </c>
      <c r="G8" s="25">
        <v>7</v>
      </c>
      <c r="H8" s="25">
        <v>8</v>
      </c>
      <c r="I8" s="25">
        <v>9</v>
      </c>
      <c r="J8" s="25">
        <v>10</v>
      </c>
      <c r="K8" s="25">
        <v>11</v>
      </c>
      <c r="L8" s="25">
        <v>12</v>
      </c>
      <c r="M8" s="25">
        <v>13</v>
      </c>
      <c r="N8" s="25">
        <v>14</v>
      </c>
      <c r="O8" s="25">
        <v>15</v>
      </c>
      <c r="P8" s="25">
        <v>16</v>
      </c>
      <c r="Q8" s="25">
        <v>17</v>
      </c>
      <c r="R8" s="25">
        <v>18</v>
      </c>
    </row>
    <row r="9" spans="1:18" ht="46.5" customHeight="1">
      <c r="A9" s="50" t="s">
        <v>39</v>
      </c>
      <c r="B9" s="51"/>
      <c r="C9" s="51"/>
      <c r="D9" s="51"/>
      <c r="E9" s="51"/>
      <c r="F9" s="51"/>
      <c r="G9" s="51"/>
      <c r="H9" s="52"/>
      <c r="I9" s="25"/>
      <c r="J9" s="25"/>
      <c r="K9" s="25"/>
      <c r="L9" s="25"/>
      <c r="M9" s="25"/>
      <c r="N9" s="25"/>
      <c r="O9" s="25"/>
      <c r="P9" s="25"/>
      <c r="Q9" s="25"/>
      <c r="R9" s="25"/>
    </row>
    <row r="10" spans="1:18" ht="16.5" customHeight="1">
      <c r="A10" s="9"/>
      <c r="B10" s="43" t="s">
        <v>41</v>
      </c>
      <c r="C10" s="44"/>
      <c r="D10" s="44"/>
      <c r="E10" s="44"/>
      <c r="F10" s="44"/>
      <c r="G10" s="31"/>
      <c r="H10" s="31"/>
      <c r="I10" s="36"/>
      <c r="J10" s="6"/>
      <c r="K10" s="7"/>
      <c r="L10" s="8"/>
      <c r="M10" s="10"/>
      <c r="N10" s="7"/>
      <c r="O10" s="10"/>
      <c r="P10" s="9"/>
      <c r="Q10" s="5"/>
      <c r="R10" s="5"/>
    </row>
    <row r="11" spans="1:18" ht="114.75">
      <c r="A11" s="9">
        <v>1</v>
      </c>
      <c r="B11" s="17">
        <v>1</v>
      </c>
      <c r="C11" s="18" t="s">
        <v>42</v>
      </c>
      <c r="D11" s="18" t="s">
        <v>42</v>
      </c>
      <c r="E11" s="19" t="s">
        <v>43</v>
      </c>
      <c r="F11" s="19" t="s">
        <v>43</v>
      </c>
      <c r="G11" s="13" t="s">
        <v>17</v>
      </c>
      <c r="H11" s="17">
        <v>1</v>
      </c>
      <c r="I11" s="11">
        <v>-1</v>
      </c>
      <c r="J11" s="6">
        <f>H11+I11</f>
        <v>0</v>
      </c>
      <c r="K11" s="15">
        <v>4033.03</v>
      </c>
      <c r="L11" s="8"/>
      <c r="M11" s="15">
        <v>-4033.03</v>
      </c>
      <c r="N11" s="15">
        <f t="shared" ref="N11:N18" si="0">K11+L11+M11</f>
        <v>0</v>
      </c>
      <c r="O11" s="15">
        <f>N11-K11</f>
        <v>-4033.03</v>
      </c>
      <c r="P11" s="75" t="inlineStr">
        <is>
          <t>ОЗДС 2017 года не входит в действующую корректировку ПД; прежний монтаж базового приёмно-контрольного блока исключён из текущего расчёта.</t>
        </is>
      </c>
      <c r="Q11" s="35" t="inlineStr">
        <is>
          <t>115/17-ОЗДС, лист 2; 115/17-ОЗДС.С, лист 1, поз. 1</t>
        </is>
      </c>
      <c r="R11" s="35" t="inlineStr">
        <is>
          <t>23/085-И-ИОС5-С, лист 2; 23/085-И-ИОС5-ТЧ, лист 4</t>
        </is>
      </c>
    </row>
    <row r="12" spans="1:18" ht="242.25">
      <c r="A12" s="9">
        <v>2</v>
      </c>
      <c r="B12" s="17">
        <v>2</v>
      </c>
      <c r="C12" s="18" t="s">
        <v>44</v>
      </c>
      <c r="D12" s="18" t="s">
        <v>44</v>
      </c>
      <c r="E12" s="19" t="s">
        <v>45</v>
      </c>
      <c r="F12" s="19" t="s">
        <v>45</v>
      </c>
      <c r="G12" s="13" t="s">
        <v>20</v>
      </c>
      <c r="H12" s="17">
        <v>1</v>
      </c>
      <c r="I12" s="11">
        <v>-1</v>
      </c>
      <c r="J12" s="6">
        <f t="shared" ref="J12:J29" si="1">H12+I12</f>
        <v>0</v>
      </c>
      <c r="K12" s="15">
        <v>26580.17</v>
      </c>
      <c r="L12" s="12"/>
      <c r="M12" s="15">
        <v>-26580.17</v>
      </c>
      <c r="N12" s="15">
        <f t="shared" si="0"/>
        <v>0</v>
      </c>
      <c r="O12" s="15">
        <f>N12-K12</f>
        <v>-26580.17</v>
      </c>
      <c r="P12" s="75" t="inlineStr">
        <is>
          <t>Исключён базовый блок БПИ ОЗДС вместе с системой, отсутствующей в действующей корректировке ПД.</t>
        </is>
      </c>
      <c r="Q12" s="35" t="inlineStr">
        <is>
          <t>115/17-ОЗДС, лист 6; 115/17-ОЗДС.С, лист 1, поз. 1</t>
        </is>
      </c>
      <c r="R12" s="35" t="inlineStr">
        <is>
          <t>23/085-И-ИОС5-С, лист 2; 23/085-И-ИОС5-ТЧ, лист 4</t>
        </is>
      </c>
    </row>
    <row r="13" spans="1:18" ht="280.5">
      <c r="A13" s="9">
        <v>3</v>
      </c>
      <c r="B13" s="17">
        <v>3</v>
      </c>
      <c r="C13" s="18" t="s">
        <v>46</v>
      </c>
      <c r="D13" s="18" t="s">
        <v>46</v>
      </c>
      <c r="E13" s="19" t="s">
        <v>47</v>
      </c>
      <c r="F13" s="19" t="s">
        <v>47</v>
      </c>
      <c r="G13" s="13" t="s">
        <v>17</v>
      </c>
      <c r="H13" s="17">
        <v>8</v>
      </c>
      <c r="I13" s="11">
        <v>-8</v>
      </c>
      <c r="J13" s="6">
        <f t="shared" si="1"/>
        <v>0</v>
      </c>
      <c r="K13" s="15">
        <v>10857.51</v>
      </c>
      <c r="L13" s="8"/>
      <c r="M13" s="15">
        <v>-10857.51</v>
      </c>
      <c r="N13" s="15">
        <f t="shared" si="0"/>
        <v>0</v>
      </c>
      <c r="O13" s="15">
        <f t="shared" ref="O13:O29" si="2">N13-K13</f>
        <v>-10857.51</v>
      </c>
      <c r="P13" s="75" t="inlineStr">
        <is>
          <t>Исключена установка восьми аппаратов ОЗДС на стене вместе с исключённой системой.</t>
        </is>
      </c>
      <c r="Q13" s="35" t="inlineStr">
        <is>
          <t>115/17-ОЗДС, лист 6; 115/17-ОЗДС.С, лист 1, поз. 2</t>
        </is>
      </c>
      <c r="R13" s="35" t="inlineStr">
        <is>
          <t>23/085-И-ИОС5-С, лист 2; 23/085-И-ИОС5-ТЧ, лист 4</t>
        </is>
      </c>
    </row>
    <row r="14" spans="1:18" ht="229.5">
      <c r="A14" s="9">
        <v>4</v>
      </c>
      <c r="B14" s="17">
        <v>4</v>
      </c>
      <c r="C14" s="18" t="s">
        <v>48</v>
      </c>
      <c r="D14" s="18" t="s">
        <v>48</v>
      </c>
      <c r="E14" s="19" t="s">
        <v>49</v>
      </c>
      <c r="F14" s="19" t="s">
        <v>49</v>
      </c>
      <c r="G14" s="13" t="s">
        <v>20</v>
      </c>
      <c r="H14" s="17">
        <v>8</v>
      </c>
      <c r="I14" s="11">
        <v>-8</v>
      </c>
      <c r="J14" s="6">
        <f t="shared" si="1"/>
        <v>0</v>
      </c>
      <c r="K14" s="15">
        <v>29186.3</v>
      </c>
      <c r="L14" s="8"/>
      <c r="M14" s="15">
        <v>-29186.3</v>
      </c>
      <c r="N14" s="15">
        <f t="shared" si="0"/>
        <v>0</v>
      </c>
      <c r="O14" s="15">
        <f t="shared" si="2"/>
        <v>-29186.3</v>
      </c>
      <c r="P14" s="75" t="inlineStr">
        <is>
          <t>Исключены восемь блоков высоковольтного усилителя БВУ ОЗДС вместе с системой.</t>
        </is>
      </c>
      <c r="Q14" s="35" t="inlineStr">
        <is>
          <t>115/17-ОЗДС, листы 2, 6; 115/17-ОЗДС.С, лист 1, поз. 2</t>
        </is>
      </c>
      <c r="R14" s="35" t="inlineStr">
        <is>
          <t>23/085-И-ИОС5-С, лист 2; 23/085-И-ИОС5-ТЧ, лист 4</t>
        </is>
      </c>
    </row>
    <row r="15" spans="1:18" ht="153">
      <c r="A15" s="9">
        <v>5</v>
      </c>
      <c r="B15" s="17">
        <v>5</v>
      </c>
      <c r="C15" s="18" t="s">
        <v>50</v>
      </c>
      <c r="D15" s="18" t="s">
        <v>50</v>
      </c>
      <c r="E15" s="19" t="s">
        <v>51</v>
      </c>
      <c r="F15" s="19" t="s">
        <v>51</v>
      </c>
      <c r="G15" s="13" t="s">
        <v>16</v>
      </c>
      <c r="H15" s="14">
        <v>0.12</v>
      </c>
      <c r="I15" s="14">
        <v>-0.12</v>
      </c>
      <c r="J15" s="6">
        <f t="shared" si="1"/>
        <v>0</v>
      </c>
      <c r="K15" s="15">
        <v>3032.14</v>
      </c>
      <c r="L15" s="8"/>
      <c r="M15" s="15">
        <v>-3032.14</v>
      </c>
      <c r="N15" s="15">
        <f t="shared" si="0"/>
        <v>0</v>
      </c>
      <c r="O15" s="15">
        <f t="shared" si="2"/>
        <v>-3032.14</v>
      </c>
      <c r="P15" s="75" t="inlineStr">
        <is>
          <t>Исключена открытая прокладка кабеля к оборудованию ОЗДС после исключения системы.</t>
        </is>
      </c>
      <c r="Q15" s="35" t="inlineStr">
        <is>
          <t>115/17-ОЗДС.КЖ, лист 1; 115/17-ОЗДС.С, лист 1, поз. 4–5</t>
        </is>
      </c>
      <c r="R15" s="35" t="inlineStr">
        <is>
          <t>23/085-И-ИОС5-С, лист 2; 23/085-И-ИОС5-ТЧ, лист 4</t>
        </is>
      </c>
    </row>
    <row r="16" spans="1:18" ht="114.75">
      <c r="A16" s="9">
        <v>6</v>
      </c>
      <c r="B16" s="17">
        <v>6</v>
      </c>
      <c r="C16" s="18" t="s">
        <v>52</v>
      </c>
      <c r="D16" s="18" t="s">
        <v>52</v>
      </c>
      <c r="E16" s="19" t="s">
        <v>53</v>
      </c>
      <c r="F16" s="19" t="s">
        <v>53</v>
      </c>
      <c r="G16" s="13" t="s">
        <v>24</v>
      </c>
      <c r="H16" s="17">
        <v>12</v>
      </c>
      <c r="I16" s="11">
        <v>-12</v>
      </c>
      <c r="J16" s="6">
        <f t="shared" si="1"/>
        <v>0</v>
      </c>
      <c r="K16" s="15">
        <v>4047.19</v>
      </c>
      <c r="L16" s="8"/>
      <c r="M16" s="15">
        <v>-4047.19</v>
      </c>
      <c r="N16" s="15">
        <f t="shared" si="0"/>
        <v>0</v>
      </c>
      <c r="O16" s="15">
        <f t="shared" si="2"/>
        <v>-4047.19</v>
      </c>
      <c r="P16" s="75" t="inlineStr">
        <is>
          <t>Исключены электризуемые барьерные элементы ОЗДС вместе с системой.</t>
        </is>
      </c>
      <c r="Q16" s="35" t="inlineStr">
        <is>
          <t>115/17-ОЗДС, лист 2; 115/17-ОЗДС.С, лист 1, поз. 3</t>
        </is>
      </c>
      <c r="R16" s="35" t="inlineStr">
        <is>
          <t>23/085-И-ИОС5-С, лист 2; 23/085-И-ИОС5-ТЧ, лист 4</t>
        </is>
      </c>
    </row>
    <row r="17" spans="1:18" ht="15.75" customHeight="1">
      <c r="A17" s="9"/>
      <c r="B17" s="43" t="s">
        <v>54</v>
      </c>
      <c r="C17" s="44"/>
      <c r="D17" s="44"/>
      <c r="E17" s="44"/>
      <c r="F17" s="44"/>
      <c r="G17" s="31"/>
      <c r="H17" s="31"/>
      <c r="I17" s="11"/>
      <c r="J17" s="6"/>
      <c r="K17" s="15"/>
      <c r="L17" s="15"/>
      <c r="M17" s="15"/>
      <c r="N17" s="15"/>
      <c r="O17" s="15"/>
      <c r="P17" s="16"/>
      <c r="Q17" s="35"/>
      <c r="R17" s="35"/>
    </row>
    <row r="18" spans="1:18" ht="89.25">
      <c r="A18" s="9">
        <v>7</v>
      </c>
      <c r="B18" s="17">
        <v>7</v>
      </c>
      <c r="C18" s="18" t="s">
        <v>55</v>
      </c>
      <c r="D18" s="18" t="s">
        <v>55</v>
      </c>
      <c r="E18" s="19" t="s">
        <v>56</v>
      </c>
      <c r="F18" s="19" t="s">
        <v>56</v>
      </c>
      <c r="G18" s="13" t="s">
        <v>57</v>
      </c>
      <c r="H18" s="11">
        <v>0.9</v>
      </c>
      <c r="I18" s="11">
        <v>-0.9</v>
      </c>
      <c r="J18" s="6">
        <f t="shared" si="1"/>
        <v>0</v>
      </c>
      <c r="K18" s="15">
        <v>10046.280000000001</v>
      </c>
      <c r="L18" s="15"/>
      <c r="M18" s="15">
        <v>-10046.280000000001</v>
      </c>
      <c r="N18" s="15">
        <f t="shared" si="0"/>
        <v>0</v>
      </c>
      <c r="O18" s="15">
        <f t="shared" si="2"/>
        <v>-10046.28</v>
      </c>
      <c r="P18" s="75" t="inlineStr">
        <is>
          <t>Исключено устройство борозд для трасс ОЗДС после исключения системы.</t>
        </is>
      </c>
      <c r="Q18" s="35" t="inlineStr">
        <is>
          <t>115/17-ОЗДС, листы 3–5</t>
        </is>
      </c>
      <c r="R18" s="35" t="inlineStr">
        <is>
          <t>23/085-И-ИОС5-С, лист 2; 23/085-И-ИОС5-ТЧ, лист 4</t>
        </is>
      </c>
    </row>
    <row r="19" spans="1:18" ht="89.25">
      <c r="A19" s="9">
        <v>8</v>
      </c>
      <c r="B19" s="17">
        <v>8</v>
      </c>
      <c r="C19" s="18" t="s">
        <v>58</v>
      </c>
      <c r="D19" s="18" t="s">
        <v>58</v>
      </c>
      <c r="E19" s="19" t="s">
        <v>59</v>
      </c>
      <c r="F19" s="19" t="s">
        <v>59</v>
      </c>
      <c r="G19" s="13" t="s">
        <v>57</v>
      </c>
      <c r="H19" s="11">
        <v>0.9</v>
      </c>
      <c r="I19" s="11">
        <v>-0.9</v>
      </c>
      <c r="J19" s="34">
        <f t="shared" si="1"/>
        <v>0</v>
      </c>
      <c r="K19" s="15">
        <v>12089</v>
      </c>
      <c r="L19" s="15"/>
      <c r="M19" s="15">
        <v>-12089</v>
      </c>
      <c r="N19" s="15">
        <f t="shared" ref="N19:N25" si="3">K19+L19+M19</f>
        <v>0</v>
      </c>
      <c r="O19" s="15">
        <f t="shared" si="2"/>
        <v>-12089</v>
      </c>
      <c r="P19" s="75" t="inlineStr">
        <is>
          <t>Исключена заделка борозд трасс ОЗДС после исключения системы.</t>
        </is>
      </c>
      <c r="Q19" s="35" t="inlineStr">
        <is>
          <t>115/17-ОЗДС, листы 3–5</t>
        </is>
      </c>
      <c r="R19" s="35" t="inlineStr">
        <is>
          <t>23/085-И-ИОС5-С, лист 2; 23/085-И-ИОС5-ТЧ, лист 4</t>
        </is>
      </c>
    </row>
    <row r="20" spans="1:18" ht="165.75">
      <c r="A20" s="9">
        <v>9</v>
      </c>
      <c r="B20" s="17">
        <v>9</v>
      </c>
      <c r="C20" s="18" t="s">
        <v>60</v>
      </c>
      <c r="D20" s="18" t="s">
        <v>60</v>
      </c>
      <c r="E20" s="19" t="s">
        <v>61</v>
      </c>
      <c r="F20" s="19" t="s">
        <v>61</v>
      </c>
      <c r="G20" s="13" t="s">
        <v>16</v>
      </c>
      <c r="H20" s="11">
        <v>0.8</v>
      </c>
      <c r="I20" s="11">
        <v>-0.8</v>
      </c>
      <c r="J20" s="6">
        <f t="shared" si="1"/>
        <v>0</v>
      </c>
      <c r="K20" s="15">
        <v>9351.1200000000008</v>
      </c>
      <c r="L20" s="15"/>
      <c r="M20" s="15">
        <v>-9351.1200000000008</v>
      </c>
      <c r="N20" s="15">
        <f t="shared" si="3"/>
        <v>0</v>
      </c>
      <c r="O20" s="15">
        <f t="shared" si="2"/>
        <v>-9351.12</v>
      </c>
      <c r="P20" s="75" t="inlineStr">
        <is>
          <t>Исключена прокладка гофрированных труб диаметром 16 мм для кабелей ОЗДС.</t>
        </is>
      </c>
      <c r="Q20" s="35" t="inlineStr">
        <is>
          <t>115/17-ОЗДС, листы 3–5; 115/17-ОЗДС.С, лист 1, поз. 7</t>
        </is>
      </c>
      <c r="R20" s="35" t="inlineStr">
        <is>
          <t>23/085-И-ИОС5-С, лист 2; 23/085-И-ИОС5-ТЧ, лист 4</t>
        </is>
      </c>
    </row>
    <row r="21" spans="1:18" ht="165.75">
      <c r="A21" s="9">
        <v>10</v>
      </c>
      <c r="B21" s="17">
        <v>10</v>
      </c>
      <c r="C21" s="18" t="s">
        <v>35</v>
      </c>
      <c r="D21" s="18" t="s">
        <v>35</v>
      </c>
      <c r="E21" s="19" t="s">
        <v>26</v>
      </c>
      <c r="F21" s="19" t="s">
        <v>26</v>
      </c>
      <c r="G21" s="13" t="s">
        <v>16</v>
      </c>
      <c r="H21" s="11">
        <v>0.1</v>
      </c>
      <c r="I21" s="11">
        <v>-0.1</v>
      </c>
      <c r="J21" s="6">
        <f t="shared" si="1"/>
        <v>0</v>
      </c>
      <c r="K21" s="15">
        <v>1270.17</v>
      </c>
      <c r="L21" s="15"/>
      <c r="M21" s="15">
        <v>-1270.17</v>
      </c>
      <c r="N21" s="15">
        <f t="shared" si="3"/>
        <v>0</v>
      </c>
      <c r="O21" s="15">
        <f t="shared" si="2"/>
        <v>-1270.17</v>
      </c>
      <c r="P21" s="75" t="inlineStr">
        <is>
          <t>Исключена прокладка гофрированных труб диаметром 20 мм для кабелей ОЗДС.</t>
        </is>
      </c>
      <c r="Q21" s="35" t="inlineStr">
        <is>
          <t>115/17-ОЗДС, листы 3–5; 115/17-ОЗДС.С, лист 1, поз. 9</t>
        </is>
      </c>
      <c r="R21" s="35" t="inlineStr">
        <is>
          <t>23/085-И-ИОС5-С, лист 2; 23/085-И-ИОС5-ТЧ, лист 4</t>
        </is>
      </c>
    </row>
    <row r="22" spans="1:18" ht="63.75">
      <c r="A22" s="9">
        <v>11</v>
      </c>
      <c r="B22" s="17">
        <v>11</v>
      </c>
      <c r="C22" s="18" t="s">
        <v>27</v>
      </c>
      <c r="D22" s="18" t="s">
        <v>27</v>
      </c>
      <c r="E22" s="19" t="s">
        <v>28</v>
      </c>
      <c r="F22" s="19" t="s">
        <v>28</v>
      </c>
      <c r="G22" s="13" t="s">
        <v>16</v>
      </c>
      <c r="H22" s="14">
        <v>0.46</v>
      </c>
      <c r="I22" s="14">
        <v>-0.46</v>
      </c>
      <c r="J22" s="6">
        <f t="shared" si="1"/>
        <v>0</v>
      </c>
      <c r="K22" s="15">
        <v>12192.07</v>
      </c>
      <c r="L22" s="15"/>
      <c r="M22" s="15">
        <v>-12192.07</v>
      </c>
      <c r="N22" s="15">
        <f t="shared" si="3"/>
        <v>0</v>
      </c>
      <c r="O22" s="15">
        <f t="shared" si="2"/>
        <v>-12192.07</v>
      </c>
      <c r="P22" s="75" t="inlineStr">
        <is>
          <t>Исключена прокладка пластикового кабель-канала для трасс ОЗДС.</t>
        </is>
      </c>
      <c r="Q22" s="35" t="inlineStr">
        <is>
          <t>115/17-ОЗДС, листы 3–5; 115/17-ОЗДС.С, лист 1, поз. 11</t>
        </is>
      </c>
      <c r="R22" s="35" t="inlineStr">
        <is>
          <t>23/085-И-ИОС5-С, лист 2; 23/085-И-ИОС5-ТЧ, лист 4</t>
        </is>
      </c>
    </row>
    <row r="23" spans="1:18" ht="204">
      <c r="A23" s="9">
        <v>12</v>
      </c>
      <c r="B23" s="17">
        <v>12</v>
      </c>
      <c r="C23" s="18" t="s">
        <v>36</v>
      </c>
      <c r="D23" s="18" t="s">
        <v>36</v>
      </c>
      <c r="E23" s="19" t="s">
        <v>29</v>
      </c>
      <c r="F23" s="19" t="s">
        <v>29</v>
      </c>
      <c r="G23" s="13" t="s">
        <v>16</v>
      </c>
      <c r="H23" s="11">
        <v>0.9</v>
      </c>
      <c r="I23" s="11">
        <v>-0.9</v>
      </c>
      <c r="J23" s="6">
        <f t="shared" si="1"/>
        <v>0</v>
      </c>
      <c r="K23" s="15">
        <v>2427.38</v>
      </c>
      <c r="L23" s="15"/>
      <c r="M23" s="15">
        <v>-2427.38</v>
      </c>
      <c r="N23" s="15">
        <f t="shared" si="3"/>
        <v>0</v>
      </c>
      <c r="O23" s="15">
        <f>N23-K23</f>
        <v>-2427.38</v>
      </c>
      <c r="P23" s="75" t="inlineStr">
        <is>
          <t>Исключено затягивание первого провода в трубы трасс ОЗДС.</t>
        </is>
      </c>
      <c r="Q23" s="35" t="inlineStr">
        <is>
          <t>115/17-ОЗДС.КЖ, лист 1; 115/17-ОЗДС.С, лист 1, поз. 4–5</t>
        </is>
      </c>
      <c r="R23" s="35" t="inlineStr">
        <is>
          <t>23/085-И-ИОС5-С, лист 2; 23/085-И-ИОС5-ТЧ, лист 4</t>
        </is>
      </c>
    </row>
    <row r="24" spans="1:18" ht="216.75">
      <c r="A24" s="9">
        <v>13</v>
      </c>
      <c r="B24" s="17">
        <v>13</v>
      </c>
      <c r="C24" s="18" t="s">
        <v>62</v>
      </c>
      <c r="D24" s="18" t="s">
        <v>62</v>
      </c>
      <c r="E24" s="19" t="s">
        <v>63</v>
      </c>
      <c r="F24" s="19" t="s">
        <v>63</v>
      </c>
      <c r="G24" s="13" t="s">
        <v>16</v>
      </c>
      <c r="H24" s="14">
        <v>2.46</v>
      </c>
      <c r="I24" s="14">
        <v>-2.46</v>
      </c>
      <c r="J24" s="6">
        <f t="shared" si="1"/>
        <v>0</v>
      </c>
      <c r="K24" s="15">
        <v>2814.71</v>
      </c>
      <c r="L24" s="15"/>
      <c r="M24" s="15">
        <v>-2814.71</v>
      </c>
      <c r="N24" s="15">
        <f t="shared" si="3"/>
        <v>0</v>
      </c>
      <c r="O24" s="15">
        <f t="shared" si="2"/>
        <v>-2814.71</v>
      </c>
      <c r="P24" s="75" t="inlineStr">
        <is>
          <t>Исключено затягивание последующих проводов в трубы трасс ОЗДС.</t>
        </is>
      </c>
      <c r="Q24" s="35" t="inlineStr">
        <is>
          <t>115/17-ОЗДС.КЖ, лист 1; 115/17-ОЗДС.С, лист 1, поз. 4–5</t>
        </is>
      </c>
      <c r="R24" s="35" t="inlineStr">
        <is>
          <t>23/085-И-ИОС5-С, лист 2; 23/085-И-ИОС5-ТЧ, лист 4</t>
        </is>
      </c>
    </row>
    <row r="25" spans="1:18" ht="76.5">
      <c r="A25" s="9">
        <v>14</v>
      </c>
      <c r="B25" s="17">
        <v>14</v>
      </c>
      <c r="C25" s="18" t="s">
        <v>37</v>
      </c>
      <c r="D25" s="18" t="s">
        <v>37</v>
      </c>
      <c r="E25" s="19" t="s">
        <v>31</v>
      </c>
      <c r="F25" s="19" t="s">
        <v>31</v>
      </c>
      <c r="G25" s="13" t="s">
        <v>16</v>
      </c>
      <c r="H25" s="14">
        <v>0.46</v>
      </c>
      <c r="I25" s="14">
        <v>-0.46</v>
      </c>
      <c r="J25" s="6">
        <f t="shared" si="1"/>
        <v>0</v>
      </c>
      <c r="K25" s="15">
        <v>746.62</v>
      </c>
      <c r="L25" s="15"/>
      <c r="M25" s="15">
        <v>-746.62</v>
      </c>
      <c r="N25" s="15">
        <f t="shared" si="3"/>
        <v>0</v>
      </c>
      <c r="O25" s="15">
        <f t="shared" si="2"/>
        <v>-746.62</v>
      </c>
      <c r="P25" s="75" t="inlineStr">
        <is>
          <t>Исключена прокладка проводов ОЗДС в коробах после исключения системы.</t>
        </is>
      </c>
      <c r="Q25" s="35" t="inlineStr">
        <is>
          <t>115/17-ОЗДС, листы 3–5; 115/17-ОЗДС.КЖ, лист 1</t>
        </is>
      </c>
      <c r="R25" s="35" t="inlineStr">
        <is>
          <t>23/085-И-ИОС5-С, лист 2; 23/085-И-ИОС5-ТЧ, лист 4</t>
        </is>
      </c>
    </row>
    <row r="26" spans="1:18" ht="127.5">
      <c r="A26" s="9">
        <v>15</v>
      </c>
      <c r="B26" s="17">
        <v>15</v>
      </c>
      <c r="C26" s="18" t="s">
        <v>64</v>
      </c>
      <c r="D26" s="18" t="s">
        <v>64</v>
      </c>
      <c r="E26" s="19" t="s">
        <v>65</v>
      </c>
      <c r="F26" s="19" t="s">
        <v>65</v>
      </c>
      <c r="G26" s="13" t="s">
        <v>30</v>
      </c>
      <c r="H26" s="38">
        <v>0.34883999999999998</v>
      </c>
      <c r="I26" s="38">
        <v>-0.34883999999999998</v>
      </c>
      <c r="J26" s="6">
        <f t="shared" si="1"/>
        <v>0</v>
      </c>
      <c r="K26" s="15">
        <v>6566.71</v>
      </c>
      <c r="L26" s="15"/>
      <c r="M26" s="15">
        <v>-6566.71</v>
      </c>
      <c r="N26" s="15">
        <f t="shared" ref="N26:N28" si="4">K26+L26+M26</f>
        <v>0</v>
      </c>
      <c r="O26" s="15">
        <f t="shared" si="2"/>
        <v>-6566.71</v>
      </c>
      <c r="P26" s="75" t="inlineStr">
        <is>
          <t>Исключён силовой кабель ВВГнг(А)-LS 2×1,5 к блокам усиления ОЗДС.</t>
        </is>
      </c>
      <c r="Q26" s="35" t="inlineStr">
        <is>
          <t>115/17-ОЗДС.КЖ, лист 1; 115/17-ОЗДС.С, лист 1, поз. 4</t>
        </is>
      </c>
      <c r="R26" s="35" t="inlineStr">
        <is>
          <t>23/085-И-ИОС5-С, лист 2; 23/085-И-ИОС5-ТЧ, лист 4</t>
        </is>
      </c>
    </row>
    <row r="27" spans="1:18" ht="267.75">
      <c r="A27" s="9">
        <v>16</v>
      </c>
      <c r="B27" s="17">
        <v>16</v>
      </c>
      <c r="C27" s="18" t="s">
        <v>66</v>
      </c>
      <c r="D27" s="18" t="s">
        <v>66</v>
      </c>
      <c r="E27" s="19" t="s">
        <v>67</v>
      </c>
      <c r="F27" s="19" t="s">
        <v>67</v>
      </c>
      <c r="G27" s="13" t="s">
        <v>30</v>
      </c>
      <c r="H27" s="39">
        <v>4.0800000000000003E-2</v>
      </c>
      <c r="I27" s="39">
        <v>-4.0800000000000003E-2</v>
      </c>
      <c r="J27" s="6">
        <f t="shared" si="1"/>
        <v>0</v>
      </c>
      <c r="K27" s="15">
        <v>4163.6000000000004</v>
      </c>
      <c r="L27" s="15"/>
      <c r="M27" s="15">
        <v>-4163.6000000000004</v>
      </c>
      <c r="N27" s="15">
        <f t="shared" si="4"/>
        <v>0</v>
      </c>
      <c r="O27" s="15">
        <f t="shared" si="2"/>
        <v>-4163.6</v>
      </c>
      <c r="P27" s="75" t="inlineStr">
        <is>
          <t>Исключён высоковольтный провод ПВМТ-40 от блоков усиления к барьерам ОЗДС.</t>
        </is>
      </c>
      <c r="Q27" s="35" t="inlineStr">
        <is>
          <t>115/17-ОЗДС.КЖ, лист 1; 115/17-ОЗДС.С, лист 1, поз. 5</t>
        </is>
      </c>
      <c r="R27" s="35" t="inlineStr">
        <is>
          <t>23/085-И-ИОС5-С, лист 2; 23/085-И-ИОС5-ТЧ, лист 4</t>
        </is>
      </c>
    </row>
    <row r="28" spans="1:18" ht="63.75">
      <c r="A28" s="9">
        <v>17</v>
      </c>
      <c r="B28" s="17">
        <v>17</v>
      </c>
      <c r="C28" s="18" t="s">
        <v>68</v>
      </c>
      <c r="D28" s="18" t="s">
        <v>68</v>
      </c>
      <c r="E28" s="19" t="s">
        <v>69</v>
      </c>
      <c r="F28" s="19" t="s">
        <v>69</v>
      </c>
      <c r="G28" s="13" t="s">
        <v>25</v>
      </c>
      <c r="H28" s="17">
        <v>8</v>
      </c>
      <c r="I28" s="11">
        <v>-8</v>
      </c>
      <c r="J28" s="6">
        <f t="shared" si="1"/>
        <v>0</v>
      </c>
      <c r="K28" s="15">
        <v>201.14</v>
      </c>
      <c r="L28" s="15"/>
      <c r="M28" s="15">
        <v>-201.14</v>
      </c>
      <c r="N28" s="15">
        <f t="shared" si="4"/>
        <v>0</v>
      </c>
      <c r="O28" s="15">
        <f t="shared" si="2"/>
        <v>-201.14</v>
      </c>
      <c r="P28" s="75" t="inlineStr">
        <is>
          <t>Исключены ответвительные коробки КРП-1 для кабельных трасс ОЗДС.</t>
        </is>
      </c>
      <c r="Q28" s="35" t="inlineStr">
        <is>
          <t>115/17-ОЗДС, листы 3–5; 115/17-ОЗДС.С, лист 1, поз. 6</t>
        </is>
      </c>
      <c r="R28" s="35" t="inlineStr">
        <is>
          <t>23/085-И-ИОС5-С, лист 2; 23/085-И-ИОС5-ТЧ, лист 4</t>
        </is>
      </c>
    </row>
    <row r="29" spans="1:18" ht="114.75">
      <c r="A29" s="9">
        <v>18</v>
      </c>
      <c r="B29" s="17">
        <v>18</v>
      </c>
      <c r="C29" s="18" t="s">
        <v>32</v>
      </c>
      <c r="D29" s="18" t="s">
        <v>32</v>
      </c>
      <c r="E29" s="19" t="s">
        <v>33</v>
      </c>
      <c r="F29" s="19" t="s">
        <v>33</v>
      </c>
      <c r="G29" s="13" t="s">
        <v>34</v>
      </c>
      <c r="H29" s="17">
        <v>1</v>
      </c>
      <c r="I29" s="11">
        <v>-1</v>
      </c>
      <c r="J29" s="6">
        <f t="shared" si="1"/>
        <v>0</v>
      </c>
      <c r="K29" s="15">
        <v>34830.949999999997</v>
      </c>
      <c r="L29" s="15"/>
      <c r="M29" s="15">
        <v>-34830.949999999997</v>
      </c>
      <c r="N29" s="7">
        <f>K29+L29+M29</f>
        <v>0</v>
      </c>
      <c r="O29" s="15">
        <f t="shared" si="2"/>
        <v>-34830.95</v>
      </c>
      <c r="P29" s="75" t="inlineStr">
        <is>
          <t>Исключены комплексная проверка и сдача ОЗДС, поскольку система полностью исключена из действующей корректировки ПД.</t>
        </is>
      </c>
      <c r="Q29" s="35" t="inlineStr">
        <is>
          <t>115/17-ОЗДС, листы 1–2</t>
        </is>
      </c>
      <c r="R29" s="35" t="inlineStr">
        <is>
          <t>23/085-И-ИОС5-С, лист 2; 23/085-И-ИОС5-ТЧ, лист 4</t>
        </is>
      </c>
    </row>
    <row r="30" spans="1:18">
      <c r="A30" s="9"/>
      <c r="B30" s="17"/>
      <c r="C30" s="18"/>
      <c r="D30" s="18"/>
      <c r="E30" s="19"/>
      <c r="F30" s="19"/>
      <c r="G30" s="13"/>
      <c r="H30" s="17"/>
      <c r="I30" s="17"/>
      <c r="J30" s="33"/>
      <c r="K30" s="7"/>
      <c r="L30" s="7"/>
      <c r="M30" s="32"/>
      <c r="N30" s="15"/>
      <c r="O30" s="15"/>
      <c r="P30" s="16"/>
      <c r="Q30" s="30"/>
      <c r="R30" s="30"/>
    </row>
    <row r="31" spans="1:18" s="3" customFormat="1" ht="30.75" customHeight="1">
      <c r="A31" s="45" t="s">
        <v>21</v>
      </c>
      <c r="B31" s="46"/>
      <c r="C31" s="46"/>
      <c r="D31" s="47"/>
      <c r="E31" s="26"/>
      <c r="F31" s="26"/>
      <c r="G31" s="26"/>
      <c r="H31" s="27"/>
      <c r="I31" s="27"/>
      <c r="J31" s="27"/>
      <c r="K31" s="76">
        <f>SUM(K11:K30)</f>
        <v>174436.09</v>
      </c>
      <c r="L31" s="76">
        <f>SUM(L11:L30)</f>
        <v>0</v>
      </c>
      <c r="M31" s="77">
        <f>SUM(M11:M30)</f>
        <v>-174436.09</v>
      </c>
      <c r="N31" s="76">
        <f>SUM(N11:N30)</f>
        <v>0</v>
      </c>
      <c r="O31" s="76">
        <f>SUM(O11:O30)</f>
        <v>-174436.09</v>
      </c>
      <c r="P31" s="26"/>
      <c r="Q31" s="26"/>
      <c r="R31" s="26"/>
    </row>
    <row r="33" spans="2:13">
      <c r="B33" s="49" t="s">
        <v>23</v>
      </c>
      <c r="C33" s="49"/>
      <c r="D33" s="49"/>
      <c r="K33" s="37"/>
      <c r="M33" s="37"/>
    </row>
    <row r="34" spans="2:13">
      <c r="K34" s="42"/>
      <c r="M34" s="42"/>
    </row>
  </sheetData>
  <mergeCells count="17">
    <mergeCell ref="B10:F10"/>
    <mergeCell ref="B17:F17"/>
    <mergeCell ref="A31:D31"/>
    <mergeCell ref="A1:R1"/>
    <mergeCell ref="A4:H4"/>
    <mergeCell ref="B33:D33"/>
    <mergeCell ref="A9:H9"/>
    <mergeCell ref="A6:A7"/>
    <mergeCell ref="B6:B7"/>
    <mergeCell ref="O6:O7"/>
    <mergeCell ref="P6:P7"/>
    <mergeCell ref="Q6:R6"/>
    <mergeCell ref="C6:D6"/>
    <mergeCell ref="E6:F6"/>
    <mergeCell ref="H6:J6"/>
    <mergeCell ref="G6:G7"/>
    <mergeCell ref="K6:N6"/>
  </mergeCells>
  <phoneticPr fontId="36" type="noConversion"/>
  <pageMargins left="0.70866141732283472" right="0.70866141732283472" top="0.74803149606299213" bottom="0.74803149606299213" header="0.31496062992125984" footer="0.31496062992125984"/>
  <pageSetup paperSize="9" scale="53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Bron</dc:creator>
  <cp:lastModifiedBy>Specialist18</cp:lastModifiedBy>
  <cp:lastPrinted>2025-09-03T12:59:56Z</cp:lastPrinted>
  <dcterms:created xsi:type="dcterms:W3CDTF">2024-06-20T13:41:56Z</dcterms:created>
  <dcterms:modified xsi:type="dcterms:W3CDTF">2026-06-04T19:12:20Z</dcterms:modified>
</cp:coreProperties>
</file>