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65" windowWidth="6960" windowHeight="11955"/>
  </bookViews>
  <sheets>
    <sheet name="Table 3" sheetId="3" r:id="rId1"/>
  </sheets>
  <definedNames>
    <definedName name="_xlnm.Print_Titles" localSheetId="0">'Table 3'!$8:$8</definedName>
    <definedName name="_xlnm.Print_Area" localSheetId="0">'Table 3'!$A$1:$R$41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<sst xmlns="http://schemas.openxmlformats.org/spreadsheetml/2006/main" count="102" uniqueCount="80">
  <si>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</si>
  <si>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</si>
  <si>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</si>
  <si>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</si>
  <si>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</si>
  <si>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</si>
  <si>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</si>
  <si>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</si>
  <si>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</si>
  <si>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</si>
  <si>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</si>
  <si>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</si>
  <si>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</si>
  <si>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</si>
  <si>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</si>
  <si>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</si>
  <si>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</si>
  <si>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>ШТ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</si>
  <si>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</si>
  <si>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</si>
  <si>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</si>
  <si>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1  ШТ.</t>
  </si>
  <si>
    <t>м</t>
  </si>
  <si>
    <t>Наружное электроосвещение</t>
  </si>
  <si>
    <t>Работы по наружному освещению сметами 2018 г. не были предусмотрены</t>
  </si>
  <si>
    <t>Новые работы
ЛС № 04-01-01_доб</t>
  </si>
  <si>
    <t>Земляные работы при сборке и установке железобетонных одностоечных опор с кабельным и воздушными вводами</t>
  </si>
  <si>
    <t>Устройство железобетонных монолитных фундаментов</t>
  </si>
  <si>
    <t>Установка металлических фланцевых консольных опор наружного освещения</t>
  </si>
  <si>
    <t>Светильники, устанавливаемые вне здания с лампами ртутными</t>
  </si>
  <si>
    <t>Монтаж коробки ответвительной к распределительному шинопроводу с предохранителем или разъединителем, или автоматом, или указателем напряжения</t>
  </si>
  <si>
    <t>Щиток до трех групп, устанавливаемый в обхват колонн</t>
  </si>
  <si>
    <t>Предохранитель на опоре железобетонной</t>
  </si>
  <si>
    <t>Разработка грунта вручную в траншеях глубиной до 2 м без креплений с откосами группа грунтов 1-3 10,8+10,8+1,2</t>
  </si>
  <si>
    <t>Засыпка вручную траншей, пазух котлованов и ям группа грунтов 1-3  (10,8-70*0,063*0,063*3,14/4-2*0,11*0,11*3,14/4)*2+1,2=10,56*2+1,2=22,32</t>
  </si>
  <si>
    <t>Устройство кабельной канализации из полиэтиленовых труб диаметром 63 мм, первая труба</t>
  </si>
  <si>
    <t>Труба из непластифицированного ПВХ (НПВХ 100), SDR 21, наружный диаметр 63 мм, толщина стенки 3 мм</t>
  </si>
  <si>
    <t>Ввод в здание в стальной трубе, провод сечением до 16 мм2, 4 провода в линии</t>
  </si>
  <si>
    <t>Прокладка кабеля напряжением до 35 кВ в проложенных трубах, блоках и коробах, при массе 1 м до 1 кг</t>
  </si>
  <si>
    <t>Прокладка кабеля напряжением до 35 кВ по установленным конструкциям и лоткам с креплением по всей длине при массе 1 м до 1 кг</t>
  </si>
  <si>
    <t>Герметизация прохода при вводе кабелей во взрывоопасные помещения уплотнительной массой</t>
  </si>
  <si>
    <t>Монтаж соединительной термоусаживаемой муфты для 3-х жильного кабеля с пластмассовой, резиновой и бумажной изоляцией напряжением до 10 кВ, сечением одной жилы до 50 мм2</t>
  </si>
  <si>
    <t>Раздел 1. Наружное электроосвещение. Добавленные работы</t>
  </si>
  <si>
    <t>3.33-36-1</t>
  </si>
  <si>
    <t>100 опор</t>
  </si>
  <si>
    <t>3.33-34-1</t>
  </si>
  <si>
    <t>3.6-6-8</t>
  </si>
  <si>
    <t>1 Т</t>
  </si>
  <si>
    <t>25.11.23.115, п.46</t>
  </si>
  <si>
    <t>Закладная деталь фундамента ФМ-0,108-1,5-б</t>
  </si>
  <si>
    <t>3.33-38-1</t>
  </si>
  <si>
    <t>25.11.23.115, п.47</t>
  </si>
  <si>
    <t>опора наружного освещения  фланцевых ОТ-1-4,0</t>
  </si>
  <si>
    <t>4.8-149-3</t>
  </si>
  <si>
    <t>27.40.39.111, п.37</t>
  </si>
  <si>
    <t>Светильник парковый, LED, 40 Вт, GALAD Тюльпан LED-40-СПШТ60</t>
  </si>
  <si>
    <t>4.8-183-1</t>
  </si>
  <si>
    <t>100 шт.</t>
  </si>
  <si>
    <t>4.8-150-1</t>
  </si>
  <si>
    <t>27.12.40.000, п.40</t>
  </si>
  <si>
    <t>Вводной щиток с гнездом для предохранителя, ТВ-1</t>
  </si>
  <si>
    <t>4.8-152-2</t>
  </si>
  <si>
    <t>27.12.21.000, п.39</t>
  </si>
  <si>
    <t>Предохранитель D01 2A</t>
  </si>
  <si>
    <t>3.1-51-1</t>
  </si>
  <si>
    <t>100 м3 грунта</t>
  </si>
  <si>
    <t>3.1-53-1</t>
  </si>
  <si>
    <t>3.34-55-1</t>
  </si>
  <si>
    <t>1 км трубопровода</t>
  </si>
  <si>
    <t>1.12-5-59</t>
  </si>
  <si>
    <t>4.8-154-3</t>
  </si>
  <si>
    <t>4.8-80-1</t>
  </si>
  <si>
    <t>100 М КАБЕЛЯ</t>
  </si>
  <si>
    <t>27.32.13.112, п.41</t>
  </si>
  <si>
    <t>Кабель силовой, стационарной прокладки, АВБбШв-0,66 3х2,5</t>
  </si>
  <si>
    <t>4.8-79-10</t>
  </si>
  <si>
    <t>4.8-86-1</t>
  </si>
  <si>
    <t>1 проход кабеля</t>
  </si>
  <si>
    <t>4.8-302-1</t>
  </si>
  <si>
    <t>1 комплект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</si>
</sst>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5">
    <numFmt numFmtId="164" formatCode="_-* #,##0.00_-;\-* #,##0.00_-;_-* &quot;-&quot;??_-;_-@_-"/>
    <numFmt numFmtId="165" formatCode="0.0000"/>
    <numFmt numFmtId="166" formatCode="0.000"/>
    <numFmt numFmtId="167" formatCode="0.0"/>
    <numFmt numFmtId="168" formatCode="#,##0.00;[Red]\-\ #,##0.00"/>
  </numFmts>
  <fonts count="57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147">
    <xf numFmtId="0" fontId="0" fillId="0" borderId="0" xfId="0" applyAlignment="1">
      <alignment horizontal="left" vertical="top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4" fontId="5" fillId="0" borderId="6" xfId="1" applyFont="1" applyFill="1" applyBorder="1" applyAlignment="1">
      <alignment horizontal="left" vertical="top"/>
    </xf>
    <xf numFmtId="164" fontId="42" fillId="0" borderId="6" xfId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3" fillId="0" borderId="0" xfId="40"/>
    <xf numFmtId="0" fontId="46" fillId="0" borderId="0" xfId="40" applyNumberFormat="1" applyFont="1" applyFill="1" applyBorder="1" applyAlignment="1" applyProtection="1"/>
    <xf numFmtId="0" fontId="48" fillId="0" borderId="0" xfId="40" applyNumberFormat="1" applyFont="1" applyFill="1" applyBorder="1" applyAlignment="1" applyProtection="1"/>
    <xf numFmtId="0" fontId="48" fillId="0" borderId="0" xfId="40" applyNumberFormat="1" applyFont="1" applyFill="1" applyBorder="1" applyAlignment="1" applyProtection="1">
      <alignment vertical="center"/>
    </xf>
    <xf numFmtId="0" fontId="48" fillId="0" borderId="6" xfId="40" applyNumberFormat="1" applyFont="1" applyFill="1" applyBorder="1" applyAlignment="1" applyProtection="1">
      <alignment horizontal="center" vertical="center"/>
    </xf>
    <xf numFmtId="0" fontId="48" fillId="0" borderId="6" xfId="40" applyNumberFormat="1" applyFont="1" applyFill="1" applyBorder="1" applyAlignment="1" applyProtection="1">
      <alignment horizontal="left" vertical="top" wrapText="1"/>
    </xf>
    <xf numFmtId="0" fontId="48" fillId="0" borderId="6" xfId="40" applyNumberFormat="1" applyFont="1" applyFill="1" applyBorder="1" applyAlignment="1" applyProtection="1">
      <alignment horizontal="center" vertical="top" wrapText="1"/>
    </xf>
    <xf numFmtId="0" fontId="46" fillId="0" borderId="6" xfId="40" applyNumberFormat="1" applyFont="1" applyFill="1" applyBorder="1" applyAlignment="1" applyProtection="1">
      <alignment horizontal="center" vertical="top" wrapText="1"/>
    </xf>
    <xf numFmtId="0" fontId="48" fillId="0" borderId="6" xfId="40" applyNumberFormat="1" applyFont="1" applyFill="1" applyBorder="1" applyAlignment="1" applyProtection="1">
      <alignment horizontal="center" vertical="center" wrapText="1"/>
    </xf>
    <xf numFmtId="0" fontId="48" fillId="0" borderId="6" xfId="40" applyNumberFormat="1" applyFont="1" applyFill="1" applyBorder="1" applyAlignment="1" applyProtection="1">
      <alignment vertical="top" wrapText="1"/>
    </xf>
    <xf numFmtId="0" fontId="46" fillId="0" borderId="0" xfId="40" applyNumberFormat="1" applyFont="1" applyFill="1" applyBorder="1" applyAlignment="1" applyProtection="1">
      <alignment horizontal="right" vertical="top"/>
    </xf>
    <xf numFmtId="0" fontId="44" fillId="0" borderId="0" xfId="40" applyNumberFormat="1" applyFont="1" applyFill="1" applyBorder="1" applyAlignment="1" applyProtection="1">
      <alignment horizontal="left" vertical="top" wrapText="1"/>
    </xf>
    <xf numFmtId="1" fontId="48" fillId="0" borderId="6" xfId="40" applyNumberFormat="1" applyFont="1" applyFill="1" applyBorder="1" applyAlignment="1" applyProtection="1">
      <alignment horizontal="center" vertical="top" wrapText="1"/>
    </xf>
    <xf numFmtId="0" fontId="48" fillId="0" borderId="6" xfId="40" applyNumberFormat="1" applyFont="1" applyFill="1" applyBorder="1" applyAlignment="1" applyProtection="1"/>
    <xf numFmtId="2" fontId="48" fillId="0" borderId="6" xfId="40" applyNumberFormat="1" applyFont="1" applyFill="1" applyBorder="1" applyAlignment="1" applyProtection="1">
      <alignment horizontal="center" vertical="top" wrapText="1"/>
    </xf>
    <xf numFmtId="0" fontId="51" fillId="0" borderId="0" xfId="40" applyNumberFormat="1" applyFont="1" applyFill="1" applyBorder="1" applyAlignment="1" applyProtection="1"/>
    <xf numFmtId="0" fontId="48" fillId="0" borderId="0" xfId="40" applyNumberFormat="1" applyFont="1" applyFill="1" applyBorder="1" applyAlignment="1" applyProtection="1">
      <alignment horizontal="center"/>
    </xf>
    <xf numFmtId="0" fontId="50" fillId="0" borderId="0" xfId="40" applyNumberFormat="1" applyFont="1" applyFill="1" applyBorder="1" applyAlignment="1" applyProtection="1"/>
    <xf numFmtId="0" fontId="43" fillId="0" borderId="0" xfId="40" applyNumberFormat="1" applyFont="1" applyFill="1" applyBorder="1" applyAlignment="1" applyProtection="1">
      <alignment horizontal="left" vertical="top" wrapText="1"/>
    </xf>
    <xf numFmtId="0" fontId="47" fillId="0" borderId="0" xfId="2" applyFont="1"/>
    <xf numFmtId="0" fontId="31" fillId="0" borderId="0" xfId="2"/>
    <xf numFmtId="0" fontId="52" fillId="0" borderId="0" xfId="2" applyFont="1"/>
    <xf numFmtId="0" fontId="53" fillId="0" borderId="5" xfId="2" applyFont="1" applyBorder="1" applyAlignment="1">
      <alignment horizontal="center" wrapText="1"/>
    </xf>
    <xf numFmtId="0" fontId="52" fillId="0" borderId="0" xfId="2" applyFont="1" applyBorder="1" applyAlignment="1">
      <alignment horizontal="left" wrapText="1"/>
    </xf>
    <xf numFmtId="0" fontId="52" fillId="0" borderId="0" xfId="2" applyFont="1" applyAlignment="1">
      <alignment horizontal="center" vertical="center" wrapText="1"/>
    </xf>
    <xf numFmtId="168" fontId="45" fillId="0" borderId="0" xfId="2" applyNumberFormat="1" applyFont="1"/>
    <xf numFmtId="0" fontId="45" fillId="0" borderId="0" xfId="2" applyFont="1"/>
    <xf numFmtId="168" fontId="52" fillId="0" borderId="0" xfId="2" applyNumberFormat="1" applyFont="1"/>
    <xf numFmtId="0" fontId="52" fillId="0" borderId="0" xfId="2" applyFont="1" applyAlignment="1">
      <alignment horizontal="left"/>
    </xf>
    <xf numFmtId="0" fontId="52" fillId="0" borderId="5" xfId="2" applyFont="1" applyBorder="1" applyAlignment="1">
      <alignment horizontal="left" wrapText="1"/>
    </xf>
    <xf numFmtId="168" fontId="31" fillId="0" borderId="0" xfId="2" applyNumberFormat="1"/>
    <xf numFmtId="0" fontId="52" fillId="0" borderId="5" xfId="2" applyFont="1" applyBorder="1"/>
    <xf numFmtId="164" fontId="4" fillId="0" borderId="0" xfId="1" applyFont="1" applyFill="1" applyAlignmen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4" fontId="41" fillId="0" borderId="0" xfId="0" applyNumberFormat="1" applyFont="1" applyFill="1" applyAlignment="1">
      <alignment horizontal="center" vertical="top"/>
    </xf>
    <xf numFmtId="0" fontId="44" fillId="0" borderId="13" xfId="40" applyNumberFormat="1" applyFont="1" applyFill="1" applyBorder="1" applyAlignment="1" applyProtection="1">
      <alignment horizontal="left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0" fontId="44" fillId="0" borderId="14" xfId="40" applyNumberFormat="1" applyFont="1" applyFill="1" applyBorder="1" applyAlignment="1" applyProtection="1">
      <alignment horizontal="left" vertical="top" wrapText="1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2" fontId="39" fillId="0" borderId="6" xfId="40" applyNumberFormat="1" applyFont="1" applyFill="1" applyBorder="1" applyAlignment="1" applyProtection="1">
      <alignment horizontal="center" vertical="top" wrapText="1"/>
    </xf>
    <xf numFmtId="0" fontId="52" fillId="0" borderId="0" xfId="2" applyFont="1" applyAlignment="1">
      <alignment horizontal="right"/>
    </xf>
    <xf numFmtId="0" fontId="47" fillId="0" borderId="11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49" fillId="0" borderId="5" xfId="2" applyFont="1" applyBorder="1" applyAlignment="1">
      <alignment horizontal="center" wrapText="1"/>
    </xf>
    <xf numFmtId="0" fontId="47" fillId="0" borderId="0" xfId="2" applyFont="1" applyAlignment="1">
      <alignment horizontal="center" wrapText="1"/>
    </xf>
    <xf numFmtId="0" fontId="31" fillId="0" borderId="0" xfId="2" applyAlignment="1"/>
    <xf numFmtId="0" fontId="45" fillId="0" borderId="0" xfId="2" applyFont="1" applyAlignment="1">
      <alignment horizontal="left"/>
    </xf>
    <xf numFmtId="0" fontId="52" fillId="0" borderId="0" xfId="2" applyFont="1" applyFill="1" applyAlignment="1">
      <alignment horizontal="left"/>
    </xf>
    <xf numFmtId="0" fontId="52" fillId="0" borderId="0" xfId="39" applyFont="1" applyFill="1" applyAlignment="1">
      <alignment horizontal="left"/>
    </xf>
    <xf numFmtId="0" fontId="52" fillId="0" borderId="0" xfId="2" applyFont="1" applyAlignment="1">
      <alignment horizontal="right" vertical="center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168" fontId="45" fillId="0" borderId="0" xfId="0" applyNumberFormat="1" applyFont="1" applyFill="1" applyAlignment="1">
      <alignment horizontal="right"/>
    </xf>
    <xf numFmtId="0" fontId="45" fillId="0" borderId="0" xfId="0" applyFont="1" applyFill="1" applyAlignment="1">
      <alignment horizontal="right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2" fillId="0" borderId="6" xfId="2" applyFont="1" applyBorder="1" applyAlignment="1">
      <alignment horizontal="center" vertical="center" wrapText="1"/>
    </xf>
    <xf numFmtId="0" fontId="52" fillId="0" borderId="12" xfId="2" applyFont="1" applyBorder="1" applyAlignment="1">
      <alignment horizontal="center" vertical="center" wrapText="1"/>
    </xf>
    <xf numFmtId="0" fontId="45" fillId="0" borderId="0" xfId="2" applyFont="1" applyAlignment="1">
      <alignment vertical="top"/>
    </xf>
    <xf numFmtId="0" fontId="55" fillId="0" borderId="0" xfId="2" applyFont="1"/>
    <xf numFmtId="0" fontId="56" fillId="0" borderId="0" xfId="2" applyFont="1" applyAlignment="1">
      <alignment vertical="top"/>
    </xf>
    <xf numFmtId="0" fontId="45" fillId="0" borderId="0" xfId="2" applyFont="1" applyAlignment="1">
      <alignment horizontal="left" wrapText="1"/>
    </xf>
    <xf numFmtId="0" fontId="48" fillId="0" borderId="0" xfId="40" applyNumberFormat="1" applyFont="1" applyFill="1" applyBorder="1" applyAlignment="1" applyProtection="1">
      <alignment horizontal="right"/>
    </xf>
    <xf numFmtId="0" fontId="49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166" fontId="48" fillId="0" borderId="6" xfId="40" applyNumberFormat="1" applyFont="1" applyFill="1" applyBorder="1" applyAlignment="1" applyProtection="1">
      <alignment horizontal="center" vertical="top" wrapText="1"/>
    </xf>
    <xf numFmtId="165" fontId="48" fillId="0" borderId="6" xfId="40" applyNumberFormat="1" applyFont="1" applyFill="1" applyBorder="1" applyAlignment="1" applyProtection="1">
      <alignment horizontal="center" vertical="top" wrapText="1"/>
    </xf>
    <xf numFmtId="0" fontId="50" fillId="0" borderId="0" xfId="40" applyNumberFormat="1" applyFont="1" applyFill="1" applyBorder="1" applyAlignment="1" applyProtection="1">
      <alignment horizontal="center"/>
    </xf>
    <xf numFmtId="0" fontId="48" fillId="0" borderId="0" xfId="40" applyNumberFormat="1" applyFont="1" applyFill="1" applyBorder="1" applyAlignment="1" applyProtection="1">
      <alignment horizontal="center"/>
    </xf>
    <xf numFmtId="0" fontId="50" fillId="0" borderId="0" xfId="40" applyNumberFormat="1" applyFont="1" applyFill="1" applyBorder="1" applyAlignment="1" applyProtection="1">
      <alignment horizontal="center" vertical="top"/>
    </xf>
    <xf numFmtId="166" fontId="39" fillId="0" borderId="6" xfId="40" applyNumberFormat="1" applyFont="1" applyFill="1" applyBorder="1" applyAlignment="1" applyProtection="1">
      <alignment horizontal="center" vertical="top" wrapText="1"/>
    </xf>
    <xf numFmtId="165" fontId="39" fillId="0" borderId="6" xfId="40" applyNumberFormat="1" applyFont="1" applyFill="1" applyBorder="1" applyAlignment="1" applyProtection="1">
      <alignment horizontal="center" vertical="top" wrapText="1"/>
    </xf>
    <xf numFmtId="0" fontId="54" fillId="0" borderId="0" xfId="2" applyFont="1" applyAlignment="1">
      <alignment horizontal="center" vertical="top" wrapText="1"/>
    </xf>
    <xf numFmtId="168" fontId="45" fillId="0" borderId="11" xfId="2" applyNumberFormat="1" applyFont="1" applyBorder="1" applyAlignment="1">
      <alignment horizontal="right" vertical="top"/>
    </xf>
    <xf numFmtId="168" fontId="45" fillId="0" borderId="0" xfId="2" applyNumberFormat="1" applyFont="1" applyAlignment="1">
      <alignment horizontal="right" vertical="top"/>
    </xf>
    <xf numFmtId="168" fontId="56" fillId="0" borderId="11" xfId="2" applyNumberFormat="1" applyFont="1" applyBorder="1" applyAlignment="1">
      <alignment horizontal="right" vertical="top"/>
    </xf>
    <xf numFmtId="0" fontId="45" fillId="0" borderId="0" xfId="2" applyFont="1" applyAlignment="1">
      <alignment horizontal="right" vertical="top"/>
    </xf>
    <xf numFmtId="0" fontId="4" fillId="0" borderId="6" xfId="0" applyFont="1" applyFill="1" applyBorder="1" applyAlignment="1">
      <alignment horizontal="left" vertical="top" wrapText="1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4" fontId="41" fillId="0" borderId="0" xfId="0" applyNumberFormat="1" applyFont="1" applyFill="1" applyAlignmen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45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A9" sqref="A9:H9"/>
    </sheetView>
  </sheetViews>
  <sheetFormatPr defaultColWidth="9.33203125" defaultRowHeight="12.75"/>
  <cols>
    <col min="1" max="1" width="5.33203125" style="10" customWidth="1"/>
    <col min="2" max="2" width="8.6640625" style="10" customWidth="1"/>
    <col min="3" max="4" width="12.1640625" style="10" customWidth="1"/>
    <col min="5" max="5" width="21.33203125" style="10" customWidth="1"/>
    <col min="6" max="6" width="25.1640625" style="10" customWidth="1"/>
    <col min="7" max="7" width="9.6640625" style="10" customWidth="1"/>
    <col min="8" max="8" width="16.83203125" style="10" customWidth="1"/>
    <col min="9" max="9" width="14.83203125" style="10" customWidth="1"/>
    <col min="10" max="10" width="14.1640625" style="10" customWidth="1"/>
    <col min="11" max="11" width="16" style="10" customWidth="1"/>
    <col min="12" max="12" width="17.33203125" style="10" customWidth="1"/>
    <col min="13" max="13" width="21.1640625" style="10" customWidth="1"/>
    <col min="14" max="14" width="17" style="10" customWidth="1"/>
    <col min="15" max="15" width="16.83203125" style="10" customWidth="1"/>
    <col min="16" max="16" width="16" style="10" customWidth="1"/>
    <col min="17" max="17" width="14.5" style="10" customWidth="1"/>
    <col min="18" max="18" width="16.1640625" style="10" customWidth="1"/>
    <col min="19" max="16384" width="9.33203125" style="10"/>
  </cols>
  <sheetData>
    <row r="1" spans="1:18" ht="42" customHeight="1">
      <c r="A1" s="91" t="s">
        <v>18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3"/>
      <c r="Q2" s="13"/>
      <c r="R2" s="13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3"/>
      <c r="Q3" s="13"/>
      <c r="R3" s="13"/>
    </row>
    <row r="4" spans="1:18" ht="20.25" customHeight="1">
      <c r="A4" s="91" t="s">
        <v>23</v>
      </c>
      <c r="B4" s="91"/>
      <c r="C4" s="91"/>
      <c r="D4" s="91"/>
      <c r="E4" s="91"/>
      <c r="F4" s="91"/>
      <c r="G4" s="91"/>
      <c r="H4" s="91"/>
      <c r="I4" s="11"/>
      <c r="J4" s="11"/>
      <c r="K4" s="11"/>
      <c r="L4" s="11"/>
      <c r="M4" s="12"/>
      <c r="N4" s="12"/>
      <c r="O4" s="12"/>
      <c r="P4" s="13"/>
      <c r="Q4" s="13"/>
      <c r="R4" s="13"/>
    </row>
    <row r="6" spans="1:18">
      <c r="A6" s="98" t="s">
        <v>0</v>
      </c>
      <c r="B6" s="100" t="s">
        <v>1</v>
      </c>
      <c r="C6" s="102" t="s">
        <v>6</v>
      </c>
      <c r="D6" s="103"/>
      <c r="E6" s="104" t="s">
        <v>7</v>
      </c>
      <c r="F6" s="105"/>
      <c r="G6" s="115" t="s">
        <v>16</v>
      </c>
      <c r="H6" s="112" t="s">
        <v>8</v>
      </c>
      <c r="I6" s="113"/>
      <c r="J6" s="114"/>
      <c r="K6" s="117" t="s">
        <v>15</v>
      </c>
      <c r="L6" s="118"/>
      <c r="M6" s="118"/>
      <c r="N6" s="119"/>
      <c r="O6" s="106" t="s">
        <v>9</v>
      </c>
      <c r="P6" s="108" t="s">
        <v>13</v>
      </c>
      <c r="Q6" s="110" t="s">
        <v>14</v>
      </c>
      <c r="R6" s="111"/>
    </row>
    <row r="7" spans="1:18" ht="69.75" customHeight="1">
      <c r="A7" s="99"/>
      <c r="B7" s="101"/>
      <c r="C7" s="7" t="s">
        <v>3</v>
      </c>
      <c r="D7" s="7" t="s">
        <v>2</v>
      </c>
      <c r="E7" s="14" t="s">
        <v>3</v>
      </c>
      <c r="F7" s="15" t="s">
        <v>10</v>
      </c>
      <c r="G7" s="116"/>
      <c r="H7" s="14" t="s">
        <v>3</v>
      </c>
      <c r="I7" s="8" t="s">
        <v>11</v>
      </c>
      <c r="J7" s="15" t="s">
        <v>10</v>
      </c>
      <c r="K7" s="14" t="s">
        <v>3</v>
      </c>
      <c r="L7" s="8" t="s">
        <v>12</v>
      </c>
      <c r="M7" s="9" t="s">
        <v>4</v>
      </c>
      <c r="N7" s="15" t="s">
        <v>10</v>
      </c>
      <c r="O7" s="107"/>
      <c r="P7" s="109"/>
      <c r="Q7" s="14" t="s">
        <v>3</v>
      </c>
      <c r="R7" s="15" t="s">
        <v>10</v>
      </c>
    </row>
    <row r="8" spans="1:18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ht="46.5" customHeight="1">
      <c r="A9" s="95" t="s">
        <v>24</v>
      </c>
      <c r="B9" s="96"/>
      <c r="C9" s="96"/>
      <c r="D9" s="96"/>
      <c r="E9" s="96"/>
      <c r="F9" s="96"/>
      <c r="G9" s="96"/>
      <c r="H9" s="97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33.75" customHeight="1">
      <c r="A10" s="17"/>
      <c r="B10" s="93" t="s">
        <v>25</v>
      </c>
      <c r="C10" s="94"/>
      <c r="D10" s="94"/>
      <c r="E10" s="94"/>
      <c r="F10" s="94"/>
      <c r="G10" s="1"/>
      <c r="H10" s="3"/>
      <c r="I10" s="3"/>
      <c r="J10" s="20"/>
      <c r="K10" s="2"/>
      <c r="L10" s="2"/>
      <c r="M10" s="21"/>
      <c r="N10" s="2"/>
      <c r="O10" s="2"/>
      <c r="P10" s="18"/>
      <c r="Q10" s="19"/>
      <c r="R10" s="19"/>
    </row>
    <row r="11" spans="1:18" ht="29.25" customHeight="1">
      <c r="B11" s="89" t="s">
        <v>42</v>
      </c>
      <c r="C11" s="90"/>
      <c r="D11" s="90"/>
      <c r="E11" s="90"/>
      <c r="F11" s="69"/>
      <c r="G11" s="69"/>
      <c r="H11" s="69"/>
      <c r="I11" s="69"/>
      <c r="J11" s="20"/>
      <c r="K11" s="2"/>
      <c r="L11" s="2"/>
      <c r="M11" s="21"/>
      <c r="N11" s="2"/>
      <c r="O11" s="2"/>
      <c r="P11" s="18"/>
      <c r="Q11" s="22"/>
      <c r="R11" s="22"/>
    </row>
    <row r="12" spans="1:18" ht="76.5">
      <c r="A12" s="17">
        <v>1</v>
      </c>
      <c r="B12" s="6">
        <v>1</v>
      </c>
      <c r="C12" s="6"/>
      <c r="D12" s="70" t="s">
        <v>43</v>
      </c>
      <c r="E12" s="70"/>
      <c r="F12" s="71" t="s">
        <v>26</v>
      </c>
      <c r="G12" s="72" t="s">
        <v>44</v>
      </c>
      <c r="H12" s="72"/>
      <c r="I12" s="73">
        <v>0.04</v>
      </c>
      <c r="J12" s="6">
        <f t="shared" ref="J12:J35" si="0">H12+I12</f>
        <v>0.04</v>
      </c>
      <c r="K12" s="2"/>
      <c r="L12" s="2">
        <v>15813.62</v>
      </c>
      <c r="M12" s="21"/>
      <c r="N12" s="2">
        <f t="shared" ref="N12" si="1">K12+L12+M12</f>
        <v>15813.62</v>
      </c>
      <c r="O12" s="2">
        <f t="shared" ref="O12" si="2">N12-K12</f>
        <v>15813.62</v>
      </c>
      <c r="P12" s="141" t="inlineStr">
        <is>
          <t>Добавлены земляные работы для установки четырёх новых опор наружного освещения, предусмотренных корректировкой ИОС1.</t>
        </is>
      </c>
      <c r="Q12" s="19"/>
      <c r="R12" s="19" t="inlineStr">
        <is>
          <t>23/085-И-ИОС1-ТЧ, лист 8; 23/085-И-ИОС1, лист 35; 23/085-И-ИОС1.СО, лист 7, поз. 9.5–9.7</t>
        </is>
      </c>
    </row>
    <row r="13" spans="1:18" s="28" customFormat="1" ht="51">
      <c r="A13" s="17">
        <v>2</v>
      </c>
      <c r="B13" s="6">
        <v>2</v>
      </c>
      <c r="C13" s="6"/>
      <c r="D13" s="70" t="s">
        <v>45</v>
      </c>
      <c r="E13" s="70"/>
      <c r="F13" s="71" t="s">
        <v>27</v>
      </c>
      <c r="G13" s="72" t="s">
        <v>44</v>
      </c>
      <c r="H13" s="72"/>
      <c r="I13" s="73">
        <v>0.04</v>
      </c>
      <c r="J13" s="6">
        <f t="shared" si="0"/>
        <v>0.04</v>
      </c>
      <c r="K13" s="2"/>
      <c r="L13" s="2" t="n">
        <v>43152.08</v>
      </c>
      <c r="M13" s="21"/>
      <c r="N13" s="2">
        <f t="shared" ref="N13:N35" si="3">K13+L13+M13</f>
        <v>43152.08</v>
      </c>
      <c r="O13" s="2">
        <f t="shared" ref="O13:O35" si="4">N13-K13</f>
        <v>43152.08</v>
      </c>
      <c r="P13" s="141" t="inlineStr">
        <is>
          <t>Добавлено устройство четырёх фундаментов для новых металлических опор наружного освещения.</t>
        </is>
      </c>
      <c r="Q13" s="19"/>
      <c r="R13" s="19" t="inlineStr">
        <is>
          <t>23/085-И-ИОС1, лист 35; 23/085-И-ИОС1.СО, лист 7, поз. 9.5–9.6</t>
        </is>
      </c>
    </row>
    <row r="14" spans="1:18" s="28" customFormat="1">
      <c r="A14" s="17">
        <v>3</v>
      </c>
      <c r="B14" s="6">
        <v>3</v>
      </c>
      <c r="C14" s="6"/>
      <c r="D14" s="70" t="s">
        <v>46</v>
      </c>
      <c r="E14" s="70"/>
      <c r="F14" s="71" t="inlineStr">
        <is>
          <t>Установка закладных деталей весом до 20 кг 13 кг*4/1000</t>
        </is>
      </c>
      <c r="G14" s="72" t="s">
        <v>47</v>
      </c>
      <c r="H14" s="72"/>
      <c r="I14" s="73">
        <v>0.052</v>
      </c>
      <c r="J14" s="6">
        <f t="shared" si="0"/>
        <v>0.052</v>
      </c>
      <c r="K14" s="2"/>
      <c r="L14" s="2">
        <v>5532.6</v>
      </c>
      <c r="M14" s="21"/>
      <c r="N14" s="2">
        <f t="shared" si="3"/>
        <v>5532.6</v>
      </c>
      <c r="O14" s="2">
        <f t="shared" si="4"/>
        <v>5532.6</v>
      </c>
      <c r="P14" s="141" t="inlineStr">
        <is>
          <t>Добавлена установка четырёх закладных деталей фундаментов ФМ-0,108-1,5-б общей массой 0,052 т (ИОС1.СО стр.54, поз.9.6: 4 × 13,0 кг).</t>
        </is>
      </c>
      <c r="Q14" s="19"/>
      <c r="R14" s="19" t="inlineStr">
        <is>
          <t>23/085-И-ИОС1.СО, лист 7, поз. 9.6</t>
        </is>
      </c>
    </row>
    <row r="15" spans="1:18" s="28" customFormat="1" ht="38.25">
      <c r="A15" s="17">
        <v>4</v>
      </c>
      <c r="B15" s="6">
        <v>4</v>
      </c>
      <c r="C15" s="6"/>
      <c r="D15" s="70" t="s">
        <v>48</v>
      </c>
      <c r="E15" s="70"/>
      <c r="F15" s="71" t="s">
        <v>49</v>
      </c>
      <c r="G15" s="72" t="s">
        <v>17</v>
      </c>
      <c r="H15" s="72"/>
      <c r="I15" s="6">
        <v>4</v>
      </c>
      <c r="J15" s="6">
        <f t="shared" si="0"/>
        <v>4</v>
      </c>
      <c r="K15" s="2"/>
      <c r="L15" s="2">
        <v>10106.700000000001</v>
      </c>
      <c r="M15" s="21"/>
      <c r="N15" s="2">
        <f t="shared" si="3"/>
        <v>10106.7</v>
      </c>
      <c r="O15" s="2">
        <f t="shared" si="4"/>
        <v>10106.7</v>
      </c>
      <c r="P15" s="141" t="inlineStr">
        <is>
          <t>Добавлены четыре закладные детали фундамента ФМ-0,108-1,5-б для проектируемых опор.</t>
        </is>
      </c>
      <c r="Q15" s="19"/>
      <c r="R15" s="19" t="inlineStr">
        <is>
          <t>23/085-И-ИОС1.СО, лист 7, поз. 9.6</t>
        </is>
      </c>
    </row>
    <row r="16" spans="1:18" s="28" customFormat="1" ht="63.75">
      <c r="A16" s="17">
        <v>5</v>
      </c>
      <c r="B16" s="6">
        <v>5</v>
      </c>
      <c r="C16" s="6"/>
      <c r="D16" s="70" t="s">
        <v>50</v>
      </c>
      <c r="E16" s="70"/>
      <c r="F16" s="71" t="s">
        <v>28</v>
      </c>
      <c r="G16" s="72" t="s">
        <v>21</v>
      </c>
      <c r="H16" s="72"/>
      <c r="I16" s="6">
        <v>4</v>
      </c>
      <c r="J16" s="6">
        <f t="shared" si="0"/>
        <v>4</v>
      </c>
      <c r="K16" s="2"/>
      <c r="L16" s="2">
        <v>55369.66</v>
      </c>
      <c r="M16" s="21"/>
      <c r="N16" s="2">
        <f t="shared" si="3"/>
        <v>55369.66</v>
      </c>
      <c r="O16" s="2">
        <f t="shared" si="4"/>
        <v>55369.66</v>
      </c>
      <c r="P16" s="141" t="inlineStr">
        <is>
          <t>Добавлен монтаж четырёх трубчатых фланцевых опор высотой 4 м для переустраиваемого наружного освещения.</t>
        </is>
      </c>
      <c r="Q16" s="19"/>
      <c r="R16" s="19" t="inlineStr">
        <is>
          <t>23/085-И-ИОС1-ТЧ, лист 8; 23/085-И-ИОС1, лист 35; 23/085-И-ИОС1.СО, лист 7, поз. 9.5</t>
        </is>
      </c>
    </row>
    <row r="17" spans="1:18" s="28" customFormat="1">
      <c r="A17" s="17">
        <v>6</v>
      </c>
      <c r="B17" s="6">
        <v>6</v>
      </c>
      <c r="C17" s="6"/>
      <c r="D17" s="70" t="s">
        <v>51</v>
      </c>
      <c r="E17" s="70"/>
      <c r="F17" s="71" t="s">
        <v>52</v>
      </c>
      <c r="G17" s="72" t="s">
        <v>17</v>
      </c>
      <c r="H17" s="72"/>
      <c r="I17" s="6">
        <v>4</v>
      </c>
      <c r="J17" s="6">
        <f t="shared" si="0"/>
        <v>4</v>
      </c>
      <c r="K17" s="2"/>
      <c r="L17" s="2">
        <v>30707.360000000001</v>
      </c>
      <c r="M17" s="21"/>
      <c r="N17" s="2">
        <f t="shared" si="3"/>
        <v>30707.36</v>
      </c>
      <c r="O17" s="2">
        <f t="shared" si="4"/>
        <v>30707.36</v>
      </c>
      <c r="P17" s="141" t="inlineStr">
        <is>
          <t>Добавлены четыре трубчатые фланцевые опоры ОТ1(108/76)ф-4,0 высотой 4 м (ИОС1, стр.11; СО стр.54, поз.9.5).</t>
        </is>
      </c>
      <c r="Q17" s="19"/>
      <c r="R17" s="19" t="inlineStr">
        <is>
          <t>23/085-И-ИОС1.СО, лист 7, поз. 9.5</t>
        </is>
      </c>
    </row>
    <row r="18" spans="1:18" s="28" customFormat="1">
      <c r="A18" s="17">
        <v>7</v>
      </c>
      <c r="B18" s="6">
        <v>7</v>
      </c>
      <c r="C18" s="6"/>
      <c r="D18" s="70" t="s">
        <v>53</v>
      </c>
      <c r="E18" s="70"/>
      <c r="F18" s="71" t="s">
        <v>29</v>
      </c>
      <c r="G18" s="72" t="s">
        <v>21</v>
      </c>
      <c r="H18" s="72"/>
      <c r="I18" s="6">
        <v>4</v>
      </c>
      <c r="J18" s="6">
        <f t="shared" si="0"/>
        <v>4</v>
      </c>
      <c r="K18" s="2"/>
      <c r="L18" s="2">
        <v>11899.63</v>
      </c>
      <c r="M18" s="21"/>
      <c r="N18" s="2">
        <f t="shared" si="3"/>
        <v>11899.63</v>
      </c>
      <c r="O18" s="2">
        <f t="shared" si="4"/>
        <v>11899.63</v>
      </c>
      <c r="P18" s="141" t="inlineStr">
        <is>
          <t>Добавлен монтаж четырёх светодиодных парковых светильников GALAD Тюльпан LED-40 на опорах по норме установки светильников вне здания (ИОС1, стр.11; СО стр.55, поз.9.7). НР/СП без понижения: ТСН-2001.12 п.3.4.6 абз.4, 8-0 п.9; объект не эксплуатируется (ПОС, стр.8).</t>
        </is>
      </c>
      <c r="Q18" s="19"/>
      <c r="R18" s="19" t="inlineStr">
        <is>
          <t>23/085-И-ИОС1-ТЧ, лист 8; 23/085-И-ИОС1, лист 35; 23/085-И-ИОС1.СО, лист 7, поз. 9.7</t>
        </is>
      </c>
    </row>
    <row r="19" spans="1:18" s="28" customFormat="1" ht="51">
      <c r="A19" s="17">
        <v>8</v>
      </c>
      <c r="B19" s="6">
        <v>8</v>
      </c>
      <c r="C19" s="6"/>
      <c r="D19" s="70" t="s">
        <v>54</v>
      </c>
      <c r="E19" s="70"/>
      <c r="F19" s="71" t="s">
        <v>55</v>
      </c>
      <c r="G19" s="72" t="s">
        <v>17</v>
      </c>
      <c r="H19" s="72"/>
      <c r="I19" s="6">
        <v>4</v>
      </c>
      <c r="J19" s="6">
        <f t="shared" si="0"/>
        <v>4</v>
      </c>
      <c r="K19" s="2"/>
      <c r="L19" s="2">
        <v>173901.68</v>
      </c>
      <c r="M19" s="21"/>
      <c r="N19" s="2">
        <f t="shared" si="3"/>
        <v>173901.68</v>
      </c>
      <c r="O19" s="2">
        <f t="shared" si="4"/>
        <v>173901.68</v>
      </c>
      <c r="P19" s="141" t="inlineStr">
        <is>
          <t>Добавлены четыре парковых LED-светильника GALAD Тюльпан LED-40-СПШ/Т60 мощностью 40 Вт.</t>
        </is>
      </c>
      <c r="Q19" s="19"/>
      <c r="R19" s="19" t="inlineStr">
        <is>
          <t>23/085-И-ИОС1, лист 35; 23/085-И-ИОС1.СО, лист 7, поз. 9.7</t>
        </is>
      </c>
    </row>
    <row r="20" spans="1:18" s="28" customFormat="1">
      <c r="A20" s="17">
        <v>9</v>
      </c>
      <c r="B20" s="6">
        <v>9</v>
      </c>
      <c r="C20" s="6"/>
      <c r="D20" s="70" t="s">
        <v>56</v>
      </c>
      <c r="E20" s="70"/>
      <c r="F20" s="71" t="s">
        <v>30</v>
      </c>
      <c r="G20" s="72" t="s">
        <v>57</v>
      </c>
      <c r="H20" s="72"/>
      <c r="I20" s="73">
        <v>0</v>
      </c>
      <c r="J20" s="6">
        <f t="shared" si="0"/>
        <v>0</v>
      </c>
      <c r="K20" s="2"/>
      <c r="L20" s="2">
        <v>0</v>
      </c>
      <c r="M20" s="21"/>
      <c r="N20" s="2">
        <f t="shared" si="3"/>
        <v>0</v>
      </c>
      <c r="O20" s="2">
        <f t="shared" si="4"/>
        <v>0</v>
      </c>
      <c r="P20" s="141" t="inlineStr">
        <is>
          <t>Исключено: защита присоединений светильников выполняется предохранителями во вводных щитках ТВ-1 в ревизионных окнах опор (ИОС1-ТЧ стр.11; СО стр.55, поз.9.8, 9.9); ответвительных коробок проект не предусматривает (СО стр.54–55, раздел 9).</t>
        </is>
      </c>
      <c r="Q20" s="19"/>
      <c r="R20" s="19" t="inlineStr">
        <is>
          <t>23/085-И-ИОС1-ТЧ, лист 8</t>
        </is>
      </c>
    </row>
    <row r="21" spans="1:18" s="28" customFormat="1">
      <c r="A21" s="17">
        <v>10</v>
      </c>
      <c r="B21" s="6">
        <v>10</v>
      </c>
      <c r="C21" s="6"/>
      <c r="D21" s="70" t="s">
        <v>58</v>
      </c>
      <c r="E21" s="70"/>
      <c r="F21" s="71" t="s">
        <v>31</v>
      </c>
      <c r="G21" s="72" t="s">
        <v>21</v>
      </c>
      <c r="H21" s="72"/>
      <c r="I21" s="6">
        <v>4</v>
      </c>
      <c r="J21" s="6">
        <f t="shared" si="0"/>
        <v>4</v>
      </c>
      <c r="K21" s="2"/>
      <c r="L21" s="2">
        <v>8717.11</v>
      </c>
      <c r="M21" s="21"/>
      <c r="N21" s="2">
        <f t="shared" si="3"/>
        <v>8717.11</v>
      </c>
      <c r="O21" s="2">
        <f t="shared" si="4"/>
        <v>8717.11</v>
      </c>
      <c r="P21" s="141" t="inlineStr">
        <is>
          <t>Добавлен монтаж четырёх вводных щитков ТВ-1 в ревизионных окнах опор (ИОС1, стр.11; СО стр.55, поз.9.8). НР/СП без понижения: ТСН-2001.12 п.3.4.6 абз.4, 8-0 п.9; объект не эксплуатируется (ПОС, стр.8).</t>
        </is>
      </c>
      <c r="Q21" s="19"/>
      <c r="R21" s="19" t="inlineStr">
        <is>
          <t>23/085-И-ИОС1-ТЧ, лист 8</t>
        </is>
      </c>
    </row>
    <row r="22" spans="1:18" s="28" customFormat="1">
      <c r="A22" s="17">
        <v>11</v>
      </c>
      <c r="B22" s="6">
        <v>11</v>
      </c>
      <c r="C22" s="6"/>
      <c r="D22" s="70" t="s">
        <v>59</v>
      </c>
      <c r="E22" s="70"/>
      <c r="F22" s="71" t="s">
        <v>60</v>
      </c>
      <c r="G22" s="72" t="s">
        <v>17</v>
      </c>
      <c r="H22" s="72"/>
      <c r="I22" s="6">
        <v>4</v>
      </c>
      <c r="J22" s="6">
        <f t="shared" si="0"/>
        <v>4</v>
      </c>
      <c r="K22" s="2"/>
      <c r="L22" s="2">
        <v>12996.55</v>
      </c>
      <c r="M22" s="21"/>
      <c r="N22" s="2">
        <f t="shared" si="3"/>
        <v>12996.55</v>
      </c>
      <c r="O22" s="2">
        <f t="shared" si="4"/>
        <v>12996.55</v>
      </c>
      <c r="P22" s="141" t="inlineStr">
        <is>
          <t>Добавлены четыре вводных щитка ТВ-1 с гнездом для предохранителя (ИОС1, стр.11; СО стр.55, поз.9.8).</t>
        </is>
      </c>
      <c r="Q22" s="19"/>
      <c r="R22" s="19" t="inlineStr">
        <is>
          <t>23/085-И-ИОС1-ТЧ, лист 8</t>
        </is>
      </c>
    </row>
    <row r="23" spans="1:18" s="28" customFormat="1" ht="25.5">
      <c r="A23" s="17">
        <v>12</v>
      </c>
      <c r="B23" s="6">
        <v>12</v>
      </c>
      <c r="C23" s="6"/>
      <c r="D23" s="70" t="s">
        <v>61</v>
      </c>
      <c r="E23" s="70"/>
      <c r="F23" s="71" t="s">
        <v>32</v>
      </c>
      <c r="G23" s="72" t="s">
        <v>21</v>
      </c>
      <c r="H23" s="72"/>
      <c r="I23" s="6">
        <v>4</v>
      </c>
      <c r="J23" s="6">
        <f t="shared" si="0"/>
        <v>4</v>
      </c>
      <c r="K23" s="2"/>
      <c r="L23" s="2">
        <v>13782.9</v>
      </c>
      <c r="M23" s="21"/>
      <c r="N23" s="2">
        <f t="shared" si="3"/>
        <v>13782.9</v>
      </c>
      <c r="O23" s="2">
        <f t="shared" si="4"/>
        <v>13782.9</v>
      </c>
      <c r="P23" s="141" t="inlineStr">
        <is>
          <t>Добавлен монтаж четырёх предохранителей для защиты присоединений светильников в ревизионных окнах опор. НР/СП без понижения: ТСН-2001.12 п.3.4.6 абз.4, 8-0 п.9; объект не эксплуатируется (ПОС, стр.8).</t>
        </is>
      </c>
      <c r="Q23" s="19"/>
      <c r="R23" s="19" t="inlineStr">
        <is>
          <t>23/085-И-ИОС1-ТЧ, лист 8</t>
        </is>
      </c>
    </row>
    <row r="24" spans="1:18" s="28" customFormat="1">
      <c r="A24" s="17">
        <v>13</v>
      </c>
      <c r="B24" s="6">
        <v>13</v>
      </c>
      <c r="C24" s="6"/>
      <c r="D24" s="70" t="s">
        <v>62</v>
      </c>
      <c r="E24" s="70"/>
      <c r="F24" s="71" t="s">
        <v>63</v>
      </c>
      <c r="G24" s="72" t="s">
        <v>17</v>
      </c>
      <c r="H24" s="72"/>
      <c r="I24" s="6">
        <v>4</v>
      </c>
      <c r="J24" s="6">
        <f t="shared" si="0"/>
        <v>4</v>
      </c>
      <c r="K24" s="2"/>
      <c r="L24" s="2">
        <v>364.04</v>
      </c>
      <c r="M24" s="21"/>
      <c r="N24" s="2">
        <f t="shared" si="3"/>
        <v>364.04</v>
      </c>
      <c r="O24" s="2">
        <f t="shared" si="4"/>
        <v>364.04</v>
      </c>
      <c r="P24" s="141" t="inlineStr">
        <is>
          <t>Добавлены четыре предохранителя D01 2A для защиты присоединений светильников (ИОС1, стр.11; СО стр.55, поз.9.9).</t>
        </is>
      </c>
      <c r="Q24" s="19"/>
      <c r="R24" s="19" t="inlineStr">
        <is>
          <t>23/085-И-ИОС1-ТЧ, лист 8</t>
        </is>
      </c>
    </row>
    <row r="25" spans="1:18" s="28" customFormat="1">
      <c r="A25" s="17">
        <v>14</v>
      </c>
      <c r="B25" s="6">
        <v>14</v>
      </c>
      <c r="C25" s="6"/>
      <c r="D25" s="70" t="s">
        <v>64</v>
      </c>
      <c r="E25" s="70"/>
      <c r="F25" s="71" t="s">
        <v>33</v>
      </c>
      <c r="G25" s="72" t="s">
        <v>65</v>
      </c>
      <c r="H25" s="72"/>
      <c r="I25" s="134">
        <v>0.22800000000000001</v>
      </c>
      <c r="J25" s="6">
        <f t="shared" si="0"/>
        <v>0.228</v>
      </c>
      <c r="K25" s="2"/>
      <c r="L25" s="2">
        <v>63025.120000000003</v>
      </c>
      <c r="M25" s="21"/>
      <c r="N25" s="2">
        <f t="shared" si="3"/>
        <v>63025.12</v>
      </c>
      <c r="O25" s="2">
        <f t="shared" si="4"/>
        <v>63025.12</v>
      </c>
      <c r="P25" s="141" t="inlineStr">
        <is>
          <t>Добавлена ручная разработка 22,8 м³ грунта для перекладки кабельной линии наружного освещения по существующей трассе в траншее Т-1 (ИОС1, стр.11; л.35; СО стр.54, поз.9.2).</t>
        </is>
      </c>
      <c r="Q25" s="19"/>
      <c r="R25" s="19" t="inlineStr">
        <is>
          <t>23/085-И-ИОС1-ТЧ, лист 8; 23/085-И-ИОС1, лист 35, прим. 2, 4</t>
        </is>
      </c>
    </row>
    <row r="26" spans="1:18">
      <c r="A26" s="17">
        <v>15</v>
      </c>
      <c r="B26" s="6">
        <v>15</v>
      </c>
      <c r="C26" s="6"/>
      <c r="D26" s="70" t="s">
        <v>66</v>
      </c>
      <c r="E26" s="70"/>
      <c r="F26" s="71" t="s">
        <v>34</v>
      </c>
      <c r="G26" s="72" t="s">
        <v>65</v>
      </c>
      <c r="H26" s="72"/>
      <c r="I26" s="135">
        <v>0.22320000000000001</v>
      </c>
      <c r="J26" s="6">
        <f t="shared" si="0"/>
        <v>0.2232</v>
      </c>
      <c r="K26" s="2"/>
      <c r="L26" s="2">
        <v>31749.68</v>
      </c>
      <c r="M26" s="21"/>
      <c r="N26" s="2">
        <f t="shared" si="3"/>
        <v>31749.68</v>
      </c>
      <c r="O26" s="2">
        <f t="shared" si="4"/>
        <v>31749.68</v>
      </c>
      <c r="P26" s="141" t="inlineStr">
        <is>
          <t>Добавлена ручная обратная засыпка 22,32 м³ грунта траншеи кабельной линии наружного освещения (ИОС1, стр.11; л.35).</t>
        </is>
      </c>
      <c r="Q26" s="19"/>
      <c r="R26" s="19" t="inlineStr">
        <is>
          <t>23/085-И-ИОС1-ТЧ, лист 8; 23/085-И-ИОС1, лист 35, прим. 2, 4</t>
        </is>
      </c>
    </row>
    <row r="27" spans="1:18" ht="63.75">
      <c r="A27" s="17">
        <v>16</v>
      </c>
      <c r="B27" s="6">
        <v>16</v>
      </c>
      <c r="C27" s="6"/>
      <c r="D27" s="70" t="s">
        <v>67</v>
      </c>
      <c r="E27" s="70"/>
      <c r="F27" s="71" t="s">
        <v>35</v>
      </c>
      <c r="G27" s="72" t="s">
        <v>68</v>
      </c>
      <c r="H27" s="72"/>
      <c r="I27" s="73">
        <v>7.0000000000000007E-2</v>
      </c>
      <c r="J27" s="6">
        <f t="shared" si="0"/>
        <v>0.07</v>
      </c>
      <c r="K27" s="2"/>
      <c r="L27" s="2">
        <v>11540.58</v>
      </c>
      <c r="M27" s="21"/>
      <c r="N27" s="2">
        <f t="shared" si="3"/>
        <v>11540.58</v>
      </c>
      <c r="O27" s="2">
        <f t="shared" si="4"/>
        <v>11540.58</v>
      </c>
      <c r="P27" s="141" t="inlineStr">
        <is>
          <t>Добавлена прокладка 70 м двустенной трубы диаметром 63 мм для кабельной линии наружного освещения.</t>
        </is>
      </c>
      <c r="Q27" s="19"/>
      <c r="R27" s="19" t="inlineStr">
        <is>
          <t>23/085-И-ИОС1, лист 35, прим. 4; 23/085-И-ИОС1.СО, лист 7, поз. 9.2</t>
        </is>
      </c>
    </row>
    <row r="28" spans="1:18">
      <c r="A28" s="17">
        <v>17</v>
      </c>
      <c r="B28" s="6">
        <v>17</v>
      </c>
      <c r="C28" s="6"/>
      <c r="D28" s="70" t="s">
        <v>69</v>
      </c>
      <c r="E28" s="70"/>
      <c r="F28" s="71" t="s">
        <v>36</v>
      </c>
      <c r="G28" s="72" t="s">
        <v>22</v>
      </c>
      <c r="H28" s="72"/>
      <c r="I28" s="73">
        <v>71.75</v>
      </c>
      <c r="J28" s="6">
        <f t="shared" si="0"/>
        <v>71.75</v>
      </c>
      <c r="K28" s="2"/>
      <c r="L28" s="2" t="n">
        <v>13960.88</v>
      </c>
      <c r="M28" s="21"/>
      <c r="N28" s="2">
        <f t="shared" si="3"/>
        <v>13960.88</v>
      </c>
      <c r="O28" s="2">
        <f t="shared" si="4"/>
        <v>13960.88</v>
      </c>
      <c r="P28" s="141" t="inlineStr">
        <is>
          <t>Добавлено 71,75 м трубы НПВХ SDR 21 d63 для защиты кабельной линии наружного освещения (ИОС1.СО стр.54, поз.9.2 — 70 м; ИОС1-ТЧ стр.11).</t>
        </is>
      </c>
      <c r="Q28" s="19"/>
      <c r="R28" s="19" t="inlineStr">
        <is>
          <t>23/085-И-ИОС1, лист 35, прим. 4; 23/085-И-ИОС1.СО, лист 7, поз. 9.2</t>
        </is>
      </c>
    </row>
    <row r="29" spans="1:18">
      <c r="A29" s="17">
        <v>18</v>
      </c>
      <c r="B29" s="6">
        <v>18</v>
      </c>
      <c r="C29" s="6"/>
      <c r="D29" s="70" t="s">
        <v>70</v>
      </c>
      <c r="E29" s="70"/>
      <c r="F29" s="71" t="s">
        <v>37</v>
      </c>
      <c r="G29" s="72" t="s">
        <v>21</v>
      </c>
      <c r="H29" s="72"/>
      <c r="I29" s="6">
        <v>1</v>
      </c>
      <c r="J29" s="6">
        <f t="shared" si="0"/>
        <v>1</v>
      </c>
      <c r="K29" s="2"/>
      <c r="L29" s="2">
        <v>9628.36</v>
      </c>
      <c r="M29" s="21"/>
      <c r="N29" s="2">
        <f t="shared" si="3"/>
        <v>9628.36</v>
      </c>
      <c r="O29" s="2">
        <f t="shared" si="4"/>
        <v>9628.36</v>
      </c>
      <c r="P29" s="141" t="inlineStr">
        <is>
          <t>Добавлен ввод кабельной линии наружного освещения в здание в асбестоцементной трубе БНТ 110 длиной 2 м (ИОС1.СО стр.54, поз.9.3). НР/СП без понижения: ТСН-2001.12 п.3.4.6 абз.4, 8-0 п.9; объект не эксплуатируется (ПОС, стр.8).</t>
        </is>
      </c>
      <c r="Q29" s="19"/>
      <c r="R29" s="19" t="inlineStr">
        <is>
          <t>23/085-И-ИОС1, лист 35; 23/085-И-ИОС1.СО, лист 7, поз. 9.1, 9.3</t>
        </is>
      </c>
    </row>
    <row r="30" spans="1:18">
      <c r="A30" s="17">
        <v>19</v>
      </c>
      <c r="B30" s="6">
        <v>19</v>
      </c>
      <c r="C30" s="6"/>
      <c r="D30" s="70" t="s">
        <v>71</v>
      </c>
      <c r="E30" s="70"/>
      <c r="F30" s="71" t="s">
        <v>38</v>
      </c>
      <c r="G30" s="72" t="s">
        <v>72</v>
      </c>
      <c r="H30" s="72"/>
      <c r="I30" s="73">
        <v>0.72</v>
      </c>
      <c r="J30" s="6">
        <f t="shared" si="0"/>
        <v>0.72</v>
      </c>
      <c r="K30" s="2"/>
      <c r="L30" s="2">
        <v>14251.25</v>
      </c>
      <c r="M30" s="21"/>
      <c r="N30" s="2">
        <f t="shared" si="3"/>
        <v>14251.25</v>
      </c>
      <c r="O30" s="2">
        <f t="shared" si="4"/>
        <v>14251.25</v>
      </c>
      <c r="P30" s="141" t="inlineStr">
        <is>
          <t>Добавлена прокладка 72 м кабеля наружного освещения в трубах: 70 м в трубе ПНД и 2 м в трубе БНТ на вводе (ИОС1.СО стр.54, поз.9.1–9.3). НР/СП без понижения: ТСН-2001.12 п.3.4.6 абз.4, 8-0 п.9; объект не эксплуатируется (ПОС, стр.8).</t>
        </is>
      </c>
      <c r="Q30" s="19"/>
      <c r="R30" s="19" t="inlineStr">
        <is>
          <t>23/085-И-ИОС1-ТЧ, лист 8; 23/085-И-ИОС1, лист 35; 23/085-И-ИОС1.СО, лист 7, поз. 9.1–9.2</t>
        </is>
      </c>
    </row>
    <row r="31" spans="1:18" ht="51">
      <c r="A31" s="17">
        <v>20</v>
      </c>
      <c r="B31" s="6">
        <v>20</v>
      </c>
      <c r="C31" s="6"/>
      <c r="D31" s="70" t="s">
        <v>73</v>
      </c>
      <c r="E31" s="70"/>
      <c r="F31" s="71" t="s">
        <v>74</v>
      </c>
      <c r="G31" s="72" t="s">
        <v>22</v>
      </c>
      <c r="H31" s="72"/>
      <c r="I31" s="6">
        <v>72</v>
      </c>
      <c r="J31" s="6">
        <f t="shared" si="0"/>
        <v>72</v>
      </c>
      <c r="K31" s="2"/>
      <c r="L31" s="2">
        <v>4427.08</v>
      </c>
      <c r="M31" s="21"/>
      <c r="N31" s="2">
        <f t="shared" si="3"/>
        <v>4427.08</v>
      </c>
      <c r="O31" s="2">
        <f t="shared" si="4"/>
        <v>4427.08</v>
      </c>
      <c r="P31" s="141" t="inlineStr">
        <is>
          <t>Добавлены 72 м кабеля АВБбШв-0,66 3×2,5 для прокладки в трубе; суммарная проектная длина кабеля — 85 м.</t>
        </is>
      </c>
      <c r="Q31" s="19"/>
      <c r="R31" s="19" t="inlineStr">
        <is>
          <t>23/085-И-ИОС1, лист 35; 23/085-И-ИОС1.СО, лист 7, поз. 9.1</t>
        </is>
      </c>
    </row>
    <row r="32" spans="1:18">
      <c r="A32" s="17">
        <v>21</v>
      </c>
      <c r="B32" s="6">
        <v>21</v>
      </c>
      <c r="C32" s="6"/>
      <c r="D32" s="70" t="s">
        <v>75</v>
      </c>
      <c r="E32" s="70"/>
      <c r="F32" s="71" t="s">
        <v>39</v>
      </c>
      <c r="G32" s="72" t="s">
        <v>72</v>
      </c>
      <c r="H32" s="72"/>
      <c r="I32" s="73">
        <v>0.13</v>
      </c>
      <c r="J32" s="6">
        <f t="shared" si="0"/>
        <v>0.13</v>
      </c>
      <c r="K32" s="2"/>
      <c r="L32" s="2">
        <v>4596.82</v>
      </c>
      <c r="M32" s="21"/>
      <c r="N32" s="2">
        <f t="shared" si="3"/>
        <v>4596.82</v>
      </c>
      <c r="O32" s="2">
        <f t="shared" si="4"/>
        <v>4596.82</v>
      </c>
      <c r="P32" s="141" t="inlineStr">
        <is>
          <t>Добавлена прокладка 13 м кабеля по конструкциям — остаток проектной длины 85 м за вычетом 72 м в трубах (ИОС1.СО стр.54, поз.9.1–9.3). НР/СП без понижения: ТСН-2001.12 п.3.4.6 абз.4, 8-0 п.9; объект не эксплуатируется (ПОС, стр.8).</t>
        </is>
      </c>
      <c r="Q32" s="19"/>
      <c r="R32" s="19" t="inlineStr">
        <is>
          <t>23/085-И-ИОС1-ТЧ, лист 8; 23/085-И-ИОС1, лист 35; 23/085-И-ИОС1.СО, лист 7, поз. 9.1</t>
        </is>
      </c>
    </row>
    <row r="33" spans="1:18" ht="51">
      <c r="A33" s="17">
        <v>22</v>
      </c>
      <c r="B33" s="6">
        <v>22</v>
      </c>
      <c r="C33" s="6"/>
      <c r="D33" s="70" t="s">
        <v>73</v>
      </c>
      <c r="E33" s="70"/>
      <c r="F33" s="71" t="s">
        <v>74</v>
      </c>
      <c r="G33" s="72" t="s">
        <v>22</v>
      </c>
      <c r="H33" s="72"/>
      <c r="I33" s="6">
        <v>13</v>
      </c>
      <c r="J33" s="6">
        <f t="shared" si="0"/>
        <v>13</v>
      </c>
      <c r="K33" s="2"/>
      <c r="L33" s="2">
        <v>799.33</v>
      </c>
      <c r="M33" s="21"/>
      <c r="N33" s="2">
        <f t="shared" si="3"/>
        <v>799.33</v>
      </c>
      <c r="O33" s="2">
        <f t="shared" si="4"/>
        <v>799.33</v>
      </c>
      <c r="P33" s="141" t="inlineStr">
        <is>
          <t>Добавлены 13 м кабеля АВБбШв-0,66 3×2,5 для открытого участка; вместе с 72 м в трубе это даёт проектные 85 м.</t>
        </is>
      </c>
      <c r="Q33" s="19"/>
      <c r="R33" s="19" t="inlineStr">
        <is>
          <t>23/085-И-ИОС1, лист 35; 23/085-И-ИОС1.СО, лист 7, поз. 9.1</t>
        </is>
      </c>
    </row>
    <row r="34" spans="1:18">
      <c r="A34" s="17">
        <v>23</v>
      </c>
      <c r="B34" s="6">
        <v>23</v>
      </c>
      <c r="C34" s="6"/>
      <c r="D34" s="70" t="s">
        <v>76</v>
      </c>
      <c r="E34" s="70"/>
      <c r="F34" s="71" t="s">
        <v>40</v>
      </c>
      <c r="G34" s="72" t="s">
        <v>77</v>
      </c>
      <c r="H34" s="72"/>
      <c r="I34" s="6">
        <v>1</v>
      </c>
      <c r="J34" s="6">
        <f t="shared" si="0"/>
        <v>1</v>
      </c>
      <c r="K34" s="2"/>
      <c r="L34" s="2">
        <v>1311.67</v>
      </c>
      <c r="M34" s="21"/>
      <c r="N34" s="2">
        <f t="shared" si="3"/>
        <v>1311.67</v>
      </c>
      <c r="O34" s="2">
        <f t="shared" si="4"/>
        <v>1311.67</v>
      </c>
      <c r="P34" s="141" t="inlineStr">
        <is>
          <t>Добавлена герметизация кабельного прохода на вводе в здание термоусаживаемым уплотнителем УКПт-120/28 (ИОС1.СО стр.54, поз.9.4). НР/СП без понижения: ТСН-2001.12 п.3.4.6 абз.4, 8-0 п.9; объект не эксплуатируется (ПОС, стр.8).</t>
        </is>
      </c>
      <c r="Q34" s="19"/>
      <c r="R34" s="19" t="inlineStr">
        <is>
          <t>23/085-И-ИОС1.СО, лист 7, поз. 9.4</t>
        </is>
      </c>
    </row>
    <row r="35" spans="1:18">
      <c r="A35" s="17">
        <v>24</v>
      </c>
      <c r="B35" s="6">
        <v>24</v>
      </c>
      <c r="C35" s="6"/>
      <c r="D35" s="70" t="s">
        <v>78</v>
      </c>
      <c r="E35" s="70"/>
      <c r="F35" s="71" t="s">
        <v>41</v>
      </c>
      <c r="G35" s="72" t="s">
        <v>79</v>
      </c>
      <c r="H35" s="72"/>
      <c r="I35" s="6">
        <v>0</v>
      </c>
      <c r="J35" s="6">
        <f t="shared" si="0"/>
        <v>0</v>
      </c>
      <c r="K35" s="2"/>
      <c r="L35" s="2">
        <v>0</v>
      </c>
      <c r="M35" s="21"/>
      <c r="N35" s="2">
        <f t="shared" si="3"/>
        <v>0</v>
      </c>
      <c r="O35" s="2">
        <f t="shared" si="4"/>
        <v>0</v>
      </c>
      <c r="P35" s="141" t="inlineStr">
        <is>
          <t>Исключено: кабельная линия наружного освещения выполняется цельными отрезками кабеля без соединений (ИОС1-ТЧ стр.12); соединительных муфт в ИОС1.СО (стр.54–55, раздел 9) нет.</t>
        </is>
      </c>
      <c r="Q35" s="19"/>
      <c r="R35" s="19" t="inlineStr">
        <is>
          <t>23/085-И-ИОС1, лист 35, прим. 1; 23/085-И-ИОС1.СО, лист 7, раздел 9</t>
        </is>
      </c>
    </row>
    <row r="36" spans="1:18">
      <c r="A36" s="17"/>
      <c r="B36" s="3"/>
      <c r="C36" s="4"/>
      <c r="D36" s="4"/>
      <c r="E36" s="5"/>
      <c r="F36" s="5"/>
      <c r="G36" s="1"/>
      <c r="H36" s="3"/>
      <c r="I36" s="3"/>
      <c r="J36" s="20"/>
      <c r="K36" s="2"/>
      <c r="L36" s="2"/>
      <c r="M36" s="21"/>
      <c r="N36" s="2"/>
      <c r="O36" s="2"/>
      <c r="P36" s="18"/>
      <c r="Q36" s="22"/>
      <c r="R36" s="22"/>
    </row>
    <row r="37" spans="1:18" s="11" customFormat="1" ht="30.75" customHeight="1">
      <c r="A37" s="84" t="s">
        <v>19</v>
      </c>
      <c r="B37" s="85"/>
      <c r="C37" s="85"/>
      <c r="D37" s="86"/>
      <c r="E37" s="23"/>
      <c r="F37" s="23"/>
      <c r="G37" s="23"/>
      <c r="H37" s="24"/>
      <c r="I37" s="24"/>
      <c r="J37" s="24"/>
      <c r="K37" s="142">
        <f>SUM(K10:K36)</f>
        <v>0</v>
      </c>
      <c r="L37" s="142">
        <f>SUM(L10:L36)</f>
        <v>537634.7</v>
      </c>
      <c r="M37" s="143">
        <f>SUM(M10:M36)</f>
        <v>0</v>
      </c>
      <c r="N37" s="142">
        <f>SUM(N10:N36)</f>
        <v>537634.7</v>
      </c>
      <c r="O37" s="142">
        <f>SUM(O10:O36)</f>
        <v>537634.7</v>
      </c>
      <c r="P37" s="23"/>
      <c r="Q37" s="23"/>
      <c r="R37" s="23"/>
    </row>
    <row r="38" spans="1:18" ht="15">
      <c r="L38" s="87"/>
      <c r="M38" s="88"/>
      <c r="N38" s="27"/>
      <c r="O38" s="27"/>
    </row>
    <row r="39" spans="1:18">
      <c r="B39" s="92" t="s">
        <v>20</v>
      </c>
      <c r="C39" s="92"/>
      <c r="D39" s="92"/>
      <c r="O39" s="27"/>
    </row>
    <row r="40" spans="1:18">
      <c r="K40" s="27"/>
      <c r="L40" s="27"/>
      <c r="M40" s="27"/>
    </row>
    <row r="43" spans="1:18">
      <c r="K43" s="144">
        <v>0</v>
      </c>
      <c r="L43" s="62">
        <v>537634.7</v>
      </c>
      <c r="M43" s="144">
        <v>0</v>
      </c>
      <c r="N43" s="145">
        <f>SUM(K43:M43)</f>
        <v>537634.7</v>
      </c>
      <c r="P43" s="23" t="inlineStr">
        <is>
          <t>Контроль: итог ЛСР = Total 04-01-01-Наружное-освещение-добавленные-r68.gsfx</t>
        </is>
      </c>
    </row>
    <row r="44" spans="1:18">
      <c r="K44" s="146">
        <f>K43-K37</f>
        <v>0</v>
      </c>
      <c r="L44" s="146">
        <f t="shared" ref="L44:N44" si="5">L43-L37</f>
        <v>0</v>
      </c>
      <c r="M44" s="146">
        <f t="shared" si="5"/>
        <v>0</v>
      </c>
      <c r="N44" s="146">
        <f t="shared" si="5"/>
        <v>0</v>
      </c>
    </row>
    <row r="45" spans="1:18">
      <c r="K45" s="64"/>
      <c r="L45" s="64"/>
      <c r="M45" s="64"/>
      <c r="N45" s="64"/>
    </row>
  </sheetData>
  <mergeCells count="18">
    <mergeCell ref="A1:R1"/>
    <mergeCell ref="A4:H4"/>
    <mergeCell ref="B39:D39"/>
    <mergeCell ref="B10:F10"/>
    <mergeCell ref="A9:H9"/>
    <mergeCell ref="A6:A7"/>
    <mergeCell ref="B6:B7"/>
    <mergeCell ref="C6:D6"/>
    <mergeCell ref="E6:F6"/>
    <mergeCell ref="O6:O7"/>
    <mergeCell ref="P6:P7"/>
    <mergeCell ref="Q6:R6"/>
    <mergeCell ref="H6:J6"/>
    <mergeCell ref="G6:G7"/>
    <mergeCell ref="K6:N6"/>
    <mergeCell ref="A37:D37"/>
    <mergeCell ref="L38:M38"/>
    <mergeCell ref="B11:E1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2026-06-05T07:53:50Z</cp:lastPrinted>
  <dcterms:created xsi:type="dcterms:W3CDTF">2024-06-20T13:41:56Z</dcterms:created>
  <dcterms:modified xsi:type="dcterms:W3CDTF">2026-06-08T11:50:02Z</dcterms:modified>
</cp:coreProperties>
</file>