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05" windowWidth="6960" windowHeight="12015"/>
  </bookViews>
  <sheets>
    <sheet name="Table 3" sheetId="3" r:id="rId1"/>
  </sheets>
  <definedNames>
    <definedName name="_xlnm.Print_Titles" localSheetId="0">'Table 3'!$8:$8</definedName>
    <definedName name="_xlnm.Print_Area" localSheetId="0">'Table 3'!$A$1:$R$31</definedName>
  </definedNames>
  <calcPr calcId="145621" iterate="1" calcMode="auto" fullCalcOnLoad="1" forceFullCalc="1"/>
</workbook>
</file>

<file path=xl/sharedStrings.xml><?xml version="1.0" encoding="utf-8"?>
<sst xmlns="http://schemas.openxmlformats.org/spreadsheetml/2006/main" count="74" uniqueCount="61">
  <si>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</si>
  <si>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</si>
  <si>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</si>
  <si>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</si>
  <si>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</si>
  <si>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</si>
  <si>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</si>
  <si>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</si>
  <si>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</si>
  <si>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</si>
  <si>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</si>
  <si>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</si>
  <si>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</si>
  <si>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</si>
  <si>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</si>
  <si>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</si>
  <si>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Ед. изм.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</si>
  <si>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</si>
  <si>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</si>
  <si>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Составил:</t>
  </si>
  <si>
    <t>Внутриплощадочные сети связи</t>
  </si>
  <si>
    <t>Новые работы.
Внутриплощадочные сети связи
ЛС № 05-01-01_доб</t>
  </si>
  <si>
    <t>Раздел 1. Внутриплощадочные сети связи</t>
  </si>
  <si>
    <t>Наружные сети связи</t>
  </si>
  <si>
    <t>3.1-51-1</t>
  </si>
  <si>
    <t>Разработка грунта вручную в траншеях глубиной до 2 м без креплений с откосами группа грунтов 1-3</t>
  </si>
  <si>
    <t>100 м3 грунта</t>
  </si>
  <si>
    <t>3.1-53-1</t>
  </si>
  <si>
    <t>Засыпка вручную траншей, пазух котлованов и ям группа грунтов 1-3</t>
  </si>
  <si>
    <t>1.1-1-766</t>
  </si>
  <si>
    <t>Песок для строительных работ, рядовой (карьерный)</t>
  </si>
  <si>
    <t>м3</t>
  </si>
  <si>
    <t>3.23-1-1</t>
  </si>
  <si>
    <t>Устройство основания под трубопроводы песчаного</t>
  </si>
  <si>
    <t>10 м3 основания</t>
  </si>
  <si>
    <t>6.69-2-2</t>
  </si>
  <si>
    <t>Пробивка отбойным молотком сквозных отверстий в бетонных стенах и фундаментах толщиной 0,5 м для трубопроводов диаметром 100 мм</t>
  </si>
  <si>
    <t>100 отверстий</t>
  </si>
  <si>
    <t>3.34-26-1</t>
  </si>
  <si>
    <t>Устройство ввода труб в колодцы</t>
  </si>
  <si>
    <t>10 каналов</t>
  </si>
  <si>
    <t>4.10-144-2</t>
  </si>
  <si>
    <t>Инсталляция (прокладка потоком воздуха) волоконно-оптического кабеля в пластмассовой трубке, монтаж камер на пластмассовой трубке</t>
  </si>
  <si>
    <t>1 КАМЕРА</t>
  </si>
  <si>
    <t>Камера оптическая трубопроводная КОТ-1-ССД  (колодец оперативного доступа КОД) 110104-00037  ООО ТД  «</t>
  </si>
  <si>
    <t>ШТ</t>
  </si>
  <si>
    <t>3.34-55-3</t>
  </si>
  <si>
    <t>Устройство кабельной канализации из полиэтиленовых труб диаметром 110 мм, первая труба</t>
  </si>
  <si>
    <t>1 км трубопровода</t>
  </si>
  <si>
    <t>Труба ССД-Пайп OD=110 мм, 1100N, SN22, с  протяжкой 110610-00009</t>
  </si>
  <si>
    <t>м</t>
  </si>
  <si>
    <t>Адаптер ввода труб ССД-Пайп 110 мм   110611-00032</t>
  </si>
  <si>
    <t>4.10-115-29</t>
  </si>
  <si>
    <t>Разные работы, герметизация свободного канала кабельной канализации</t>
  </si>
  <si>
    <t>1 канал</t>
  </si>
  <si>
    <t>Заглушка внутренняя резьбовая ССД-Пайп 110 мм   110611-00055</t>
  </si>
  <si>
    <t>22.23.19.131, п. 1</t>
  </si>
  <si>
    <t>22.21.29.110, п .2</t>
  </si>
  <si>
    <t>22.21.29.130, п. 3</t>
  </si>
  <si>
    <t>22.21.29.130, п. 4</t>
  </si>
  <si>
    <t>Внутриплощадочные сети связи сметами 2018 г. не были предусмотрены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</si>
</sst>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6">
    <numFmt numFmtId="43" formatCode="_-* #,##0.00_р_._-;\-* #,##0.00_р_._-;_-* &quot;-&quot;??_р_._-;_-@_-"/>
    <numFmt numFmtId="164" formatCode="_-* #,##0.00_-;\-* #,##0.00_-;_-* &quot;-&quot;??_-;_-@_-"/>
    <numFmt numFmtId="165" formatCode="0.000"/>
    <numFmt numFmtId="166" formatCode="0.0"/>
    <numFmt numFmtId="167" formatCode="0.0000"/>
    <numFmt numFmtId="168" formatCode="#,##0.00;[Red]\-\ #,##0.00"/>
  </numFmts>
  <fonts count="53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3"/>
      <name val="Arial"/>
      <family val="2"/>
      <charset val="204"/>
    </font>
    <font>
      <b/>
      <u/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5">
      <alignment horizontal="center"/>
    </xf>
    <xf numFmtId="0" fontId="33" fillId="0" borderId="0">
      <alignment vertical="top"/>
    </xf>
    <xf numFmtId="0" fontId="12" fillId="0" borderId="5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5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5">
      <alignment horizontal="center" vertical="top"/>
    </xf>
    <xf numFmtId="0" fontId="37" fillId="0" borderId="5">
      <alignment horizontal="center" vertical="center"/>
    </xf>
    <xf numFmtId="0" fontId="12" fillId="0" borderId="0"/>
    <xf numFmtId="0" fontId="12" fillId="0" borderId="5">
      <alignment horizontal="center" wrapText="1"/>
    </xf>
    <xf numFmtId="0" fontId="12" fillId="0" borderId="5">
      <alignment horizontal="center"/>
    </xf>
    <xf numFmtId="0" fontId="12" fillId="0" borderId="5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130">
    <xf numFmtId="0" fontId="0" fillId="0" borderId="0" xfId="0" applyAlignment="1">
      <alignment horizontal="left" vertical="top"/>
    </xf>
    <xf numFmtId="0" fontId="31" fillId="0" borderId="5" xfId="0" applyNumberFormat="1" applyFont="1" applyFill="1" applyBorder="1" applyAlignment="1" applyProtection="1">
      <alignment horizontal="center" vertical="top" wrapText="1"/>
    </xf>
    <xf numFmtId="4" fontId="13" fillId="0" borderId="5" xfId="0" applyNumberFormat="1" applyFont="1" applyFill="1" applyBorder="1" applyAlignment="1">
      <alignment horizontal="center" vertical="top" shrinkToFit="1"/>
    </xf>
    <xf numFmtId="1" fontId="39" fillId="0" borderId="5" xfId="0" applyNumberFormat="1" applyFont="1" applyFill="1" applyBorder="1" applyAlignment="1" applyProtection="1">
      <alignment horizontal="center" vertical="top" wrapText="1"/>
    </xf>
    <xf numFmtId="0" fontId="39" fillId="0" borderId="5" xfId="0" applyNumberFormat="1" applyFont="1" applyFill="1" applyBorder="1" applyAlignment="1" applyProtection="1">
      <alignment horizontal="left" vertical="top" wrapText="1"/>
    </xf>
    <xf numFmtId="0" fontId="39" fillId="0" borderId="5" xfId="0" applyNumberFormat="1" applyFont="1" applyFill="1" applyBorder="1" applyAlignment="1" applyProtection="1">
      <alignment vertical="top" wrapText="1"/>
    </xf>
    <xf numFmtId="0" fontId="40" fillId="0" borderId="10" xfId="0" applyNumberFormat="1" applyFont="1" applyFill="1" applyBorder="1" applyAlignment="1" applyProtection="1">
      <alignment horizontal="left" vertical="top" wrapText="1"/>
    </xf>
    <xf numFmtId="165" fontId="39" fillId="0" borderId="5" xfId="0" applyNumberFormat="1" applyFont="1" applyFill="1" applyBorder="1" applyAlignment="1" applyProtection="1">
      <alignment horizontal="center" vertical="top" wrapText="1"/>
    </xf>
    <xf numFmtId="167" fontId="39" fillId="0" borderId="5" xfId="0" applyNumberFormat="1" applyFont="1" applyFill="1" applyBorder="1" applyAlignment="1" applyProtection="1">
      <alignment horizontal="center" vertical="top" wrapText="1"/>
    </xf>
    <xf numFmtId="2" fontId="39" fillId="0" borderId="5" xfId="0" applyNumberFormat="1" applyFont="1" applyFill="1" applyBorder="1" applyAlignment="1" applyProtection="1">
      <alignment horizontal="center" vertical="top" wrapText="1"/>
    </xf>
    <xf numFmtId="166" fontId="39" fillId="0" borderId="5" xfId="0" applyNumberFormat="1" applyFont="1" applyFill="1" applyBorder="1" applyAlignment="1" applyProtection="1">
      <alignment horizontal="center" vertical="top" wrapText="1"/>
    </xf>
    <xf numFmtId="0" fontId="39" fillId="0" borderId="8" xfId="0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 indent="1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166" fontId="11" fillId="0" borderId="5" xfId="0" applyNumberFormat="1" applyFont="1" applyFill="1" applyBorder="1" applyAlignment="1">
      <alignment horizontal="center" vertical="top" shrinkToFit="1"/>
    </xf>
    <xf numFmtId="4" fontId="4" fillId="0" borderId="5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left" vertical="top"/>
    </xf>
    <xf numFmtId="0" fontId="12" fillId="0" borderId="5" xfId="0" applyFont="1" applyFill="1" applyBorder="1" applyAlignment="1">
      <alignment horizontal="left" vertical="top" wrapText="1"/>
    </xf>
    <xf numFmtId="165" fontId="11" fillId="0" borderId="5" xfId="0" applyNumberFormat="1" applyFont="1" applyFill="1" applyBorder="1" applyAlignment="1">
      <alignment horizontal="center" vertical="top" shrinkToFit="1"/>
    </xf>
    <xf numFmtId="0" fontId="41" fillId="0" borderId="7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/>
    </xf>
    <xf numFmtId="1" fontId="5" fillId="0" borderId="5" xfId="0" applyNumberFormat="1" applyFont="1" applyFill="1" applyBorder="1" applyAlignment="1">
      <alignment horizontal="left" vertical="top"/>
    </xf>
    <xf numFmtId="164" fontId="5" fillId="0" borderId="5" xfId="1" applyFont="1" applyFill="1" applyBorder="1" applyAlignment="1">
      <alignment horizontal="left" vertical="top"/>
    </xf>
    <xf numFmtId="164" fontId="42" fillId="0" borderId="5" xfId="1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" fillId="0" borderId="6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0" fontId="40" fillId="0" borderId="8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8" xfId="0" applyNumberFormat="1" applyFont="1" applyFill="1" applyBorder="1" applyAlignment="1" applyProtection="1">
      <alignment horizontal="left" vertical="top" wrapText="1"/>
    </xf>
    <xf numFmtId="0" fontId="44" fillId="0" borderId="0" xfId="2" applyFont="1"/>
    <xf numFmtId="0" fontId="31" fillId="0" borderId="0" xfId="2"/>
    <xf numFmtId="0" fontId="45" fillId="0" borderId="0" xfId="2" applyFont="1"/>
    <xf numFmtId="0" fontId="45" fillId="0" borderId="0" xfId="2" applyFont="1" applyAlignment="1">
      <alignment horizontal="right"/>
    </xf>
    <xf numFmtId="0" fontId="46" fillId="0" borderId="10" xfId="2" applyFont="1" applyBorder="1" applyAlignment="1">
      <alignment horizontal="center" wrapText="1"/>
    </xf>
    <xf numFmtId="0" fontId="46" fillId="0" borderId="10" xfId="2" applyFont="1" applyBorder="1" applyAlignment="1">
      <alignment horizontal="center" wrapText="1"/>
    </xf>
    <xf numFmtId="0" fontId="44" fillId="0" borderId="11" xfId="2" applyFont="1" applyBorder="1" applyAlignment="1">
      <alignment horizontal="center"/>
    </xf>
    <xf numFmtId="0" fontId="38" fillId="0" borderId="10" xfId="2" applyFont="1" applyBorder="1" applyAlignment="1">
      <alignment horizontal="center" wrapText="1"/>
    </xf>
    <xf numFmtId="0" fontId="47" fillId="0" borderId="10" xfId="2" applyFont="1" applyBorder="1" applyAlignment="1">
      <alignment horizontal="center" wrapText="1"/>
    </xf>
    <xf numFmtId="0" fontId="44" fillId="0" borderId="0" xfId="2" applyFont="1" applyAlignment="1">
      <alignment horizontal="center" wrapText="1"/>
    </xf>
    <xf numFmtId="0" fontId="31" fillId="0" borderId="0" xfId="2" applyAlignment="1"/>
    <xf numFmtId="0" fontId="45" fillId="0" borderId="10" xfId="2" applyFont="1" applyBorder="1" applyAlignment="1">
      <alignment horizontal="left" wrapText="1"/>
    </xf>
    <xf numFmtId="0" fontId="45" fillId="0" borderId="0" xfId="2" applyFont="1" applyBorder="1" applyAlignment="1">
      <alignment horizontal="left" wrapText="1"/>
    </xf>
    <xf numFmtId="0" fontId="45" fillId="0" borderId="0" xfId="2" applyFont="1" applyAlignment="1">
      <alignment horizontal="center" vertical="center" wrapText="1"/>
    </xf>
    <xf numFmtId="0" fontId="48" fillId="0" borderId="0" xfId="2" applyFont="1" applyAlignment="1">
      <alignment horizontal="left"/>
    </xf>
    <xf numFmtId="168" fontId="48" fillId="0" borderId="0" xfId="2" applyNumberFormat="1" applyFont="1"/>
    <xf numFmtId="0" fontId="48" fillId="0" borderId="0" xfId="2" applyFont="1"/>
    <xf numFmtId="0" fontId="45" fillId="0" borderId="0" xfId="2" applyFont="1" applyAlignment="1">
      <alignment horizontal="left"/>
    </xf>
    <xf numFmtId="168" fontId="45" fillId="0" borderId="0" xfId="2" applyNumberFormat="1" applyFont="1"/>
    <xf numFmtId="0" fontId="45" fillId="0" borderId="0" xfId="2" applyFont="1" applyFill="1" applyAlignment="1">
      <alignment horizontal="left"/>
    </xf>
    <xf numFmtId="0" fontId="45" fillId="0" borderId="0" xfId="39" applyFont="1" applyFill="1" applyAlignment="1">
      <alignment horizontal="left"/>
    </xf>
    <xf numFmtId="0" fontId="45" fillId="0" borderId="0" xfId="2" applyFont="1" applyAlignment="1">
      <alignment horizontal="left"/>
    </xf>
    <xf numFmtId="0" fontId="45" fillId="0" borderId="10" xfId="2" applyFont="1" applyBorder="1" applyAlignment="1">
      <alignment horizontal="left" wrapText="1"/>
    </xf>
    <xf numFmtId="0" fontId="45" fillId="0" borderId="5" xfId="2" applyFont="1" applyBorder="1" applyAlignment="1">
      <alignment horizontal="center" vertical="center" wrapText="1"/>
    </xf>
    <xf numFmtId="0" fontId="45" fillId="0" borderId="12" xfId="2" applyFont="1" applyBorder="1" applyAlignment="1">
      <alignment horizontal="center" vertical="center" wrapText="1"/>
    </xf>
    <xf numFmtId="0" fontId="49" fillId="0" borderId="0" xfId="2" applyFont="1" applyAlignment="1">
      <alignment horizontal="center" vertical="top" wrapText="1"/>
    </xf>
    <xf numFmtId="0" fontId="50" fillId="0" borderId="0" xfId="2" applyFont="1" applyAlignment="1">
      <alignment horizontal="left" wrapText="1"/>
    </xf>
    <xf numFmtId="0" fontId="45" fillId="0" borderId="0" xfId="2" applyFont="1" applyAlignment="1">
      <alignment horizontal="left" vertical="top" wrapText="1"/>
    </xf>
    <xf numFmtId="0" fontId="51" fillId="0" borderId="0" xfId="2" applyFont="1" applyAlignment="1">
      <alignment horizontal="right" vertical="top" wrapText="1"/>
    </xf>
    <xf numFmtId="0" fontId="45" fillId="0" borderId="0" xfId="2" applyFont="1" applyAlignment="1">
      <alignment horizontal="right" vertical="top"/>
    </xf>
    <xf numFmtId="168" fontId="45" fillId="0" borderId="0" xfId="2" applyNumberFormat="1" applyFont="1" applyAlignment="1">
      <alignment horizontal="right" vertical="top"/>
    </xf>
    <xf numFmtId="0" fontId="45" fillId="0" borderId="0" xfId="2" applyFont="1" applyAlignment="1">
      <alignment horizontal="right" vertical="top" wrapText="1"/>
    </xf>
    <xf numFmtId="0" fontId="31" fillId="0" borderId="0" xfId="2" applyFont="1" applyAlignment="1">
      <alignment vertical="top" wrapText="1"/>
    </xf>
    <xf numFmtId="0" fontId="45" fillId="0" borderId="10" xfId="2" applyFont="1" applyBorder="1" applyAlignment="1">
      <alignment horizontal="left" vertical="top" wrapText="1"/>
    </xf>
    <xf numFmtId="0" fontId="51" fillId="0" borderId="10" xfId="2" applyFont="1" applyBorder="1" applyAlignment="1">
      <alignment horizontal="right" vertical="top" wrapText="1"/>
    </xf>
    <xf numFmtId="0" fontId="45" fillId="0" borderId="10" xfId="2" applyFont="1" applyBorder="1" applyAlignment="1">
      <alignment horizontal="right" vertical="top"/>
    </xf>
    <xf numFmtId="168" fontId="45" fillId="0" borderId="10" xfId="2" applyNumberFormat="1" applyFont="1" applyBorder="1" applyAlignment="1">
      <alignment horizontal="right" vertical="top"/>
    </xf>
    <xf numFmtId="0" fontId="45" fillId="0" borderId="10" xfId="2" applyFont="1" applyBorder="1" applyAlignment="1">
      <alignment horizontal="right" vertical="top" wrapText="1"/>
    </xf>
    <xf numFmtId="0" fontId="48" fillId="0" borderId="0" xfId="2" applyFont="1" applyAlignment="1">
      <alignment vertical="top"/>
    </xf>
    <xf numFmtId="168" fontId="48" fillId="0" borderId="11" xfId="2" applyNumberFormat="1" applyFont="1" applyBorder="1" applyAlignment="1">
      <alignment horizontal="right" vertical="top"/>
    </xf>
    <xf numFmtId="168" fontId="48" fillId="0" borderId="0" xfId="2" applyNumberFormat="1" applyFont="1" applyAlignment="1">
      <alignment horizontal="right" vertical="top"/>
    </xf>
    <xf numFmtId="168" fontId="31" fillId="0" borderId="0" xfId="2" applyNumberFormat="1"/>
    <xf numFmtId="0" fontId="31" fillId="0" borderId="10" xfId="2" applyBorder="1"/>
    <xf numFmtId="0" fontId="31" fillId="0" borderId="10" xfId="2" applyFont="1" applyBorder="1" applyAlignment="1">
      <alignment vertical="top" wrapText="1"/>
    </xf>
    <xf numFmtId="168" fontId="51" fillId="0" borderId="0" xfId="2" applyNumberFormat="1" applyFont="1" applyAlignment="1">
      <alignment horizontal="right" vertical="top"/>
    </xf>
    <xf numFmtId="0" fontId="45" fillId="0" borderId="0" xfId="2" quotePrefix="1" applyFont="1" applyAlignment="1">
      <alignment horizontal="right" vertical="top" wrapText="1"/>
    </xf>
    <xf numFmtId="0" fontId="48" fillId="0" borderId="0" xfId="2" applyFont="1" applyAlignment="1">
      <alignment horizontal="left" wrapText="1"/>
    </xf>
    <xf numFmtId="0" fontId="48" fillId="0" borderId="0" xfId="2" applyFont="1" applyAlignment="1">
      <alignment horizontal="right" vertical="top"/>
    </xf>
    <xf numFmtId="0" fontId="45" fillId="0" borderId="0" xfId="2" applyFont="1" applyAlignment="1">
      <alignment horizontal="left" wrapText="1"/>
    </xf>
    <xf numFmtId="168" fontId="45" fillId="0" borderId="0" xfId="2" applyNumberFormat="1" applyFont="1" applyAlignment="1">
      <alignment horizontal="right"/>
    </xf>
    <xf numFmtId="0" fontId="48" fillId="0" borderId="0" xfId="2" applyFont="1" applyAlignment="1">
      <alignment horizontal="left" wrapText="1"/>
    </xf>
    <xf numFmtId="0" fontId="45" fillId="0" borderId="0" xfId="2" applyFont="1" applyAlignment="1">
      <alignment horizontal="right" vertical="center"/>
    </xf>
    <xf numFmtId="0" fontId="45" fillId="0" borderId="10" xfId="2" applyFont="1" applyBorder="1"/>
    <xf numFmtId="164" fontId="4" fillId="0" borderId="0" xfId="1" applyFont="1" applyFill="1" applyAlignment="1">
      <alignment horizontal="left" vertical="top"/>
    </xf>
    <xf numFmtId="43" fontId="4" fillId="0" borderId="0" xfId="0" applyNumberFormat="1" applyFont="1" applyFill="1" applyAlignment="1">
      <alignment horizontal="left" vertical="top"/>
    </xf>
    <xf numFmtId="167" fontId="11" fillId="0" borderId="5" xfId="0" applyNumberFormat="1" applyFont="1" applyFill="1" applyBorder="1" applyAlignment="1">
      <alignment horizontal="center" vertical="top" shrinkToFit="1"/>
    </xf>
    <xf numFmtId="167" fontId="45" fillId="0" borderId="0" xfId="2" applyNumberFormat="1" applyFont="1" applyAlignment="1">
      <alignment horizontal="right" vertical="top"/>
    </xf>
    <xf numFmtId="0" fontId="4" fillId="0" borderId="5" xfId="0" applyFont="1" applyFill="1" applyBorder="1" applyAlignment="1">
      <alignment horizontal="left" vertical="top" wrapText="1"/>
    </xf>
    <xf numFmtId="4" fontId="5" fillId="0" borderId="5" xfId="1" applyFont="1" applyFill="1" applyBorder="1" applyAlignment="1" applyNumberFormat="1">
      <alignment horizontal="left" vertical="top"/>
    </xf>
    <xf numFmtId="4" fontId="42" fillId="0" borderId="5" xfId="1" applyFont="1" applyFill="1" applyBorder="1" applyAlignment="1" applyNumberFormat="1">
      <alignment horizontal="left" vertical="top"/>
    </xf>
    <xf numFmtId="4" fontId="4" fillId="0" borderId="0" xfId="1" applyFont="1" applyFill="1" applyAlignment="1" applyNumberFormat="1">
      <alignment horizontal="left" vertical="top"/>
    </xf>
    <xf numFmtId="4" fontId="4" fillId="0" borderId="0" xfId="0" applyNumberFormat="1" applyFont="1" applyFill="1" applyAlignment="1">
      <alignment horizontal="left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33"/>
  <sheetViews>
    <sheetView tabSelected="1" view="pageBreakPreview" zoomScale="70" zoomScaleNormal="100" zoomScaleSheetLayoutView="70" workbookViewId="0">
      <pane ySplit="7" topLeftCell="A8" activePane="bottomLeft" state="frozen"/>
      <selection pane="bottomLeft" activeCell="L32" sqref="L32"/>
    </sheetView>
  </sheetViews>
  <sheetFormatPr defaultColWidth="9.33203125" defaultRowHeight="12.75"/>
  <cols>
    <col min="1" max="1" width="5.33203125" style="12" customWidth="1"/>
    <col min="2" max="2" width="8.6640625" style="12" customWidth="1"/>
    <col min="3" max="4" width="12.1640625" style="12" customWidth="1"/>
    <col min="5" max="5" width="21.33203125" style="12" customWidth="1"/>
    <col min="6" max="6" width="25.1640625" style="12" customWidth="1"/>
    <col min="7" max="7" width="9.6640625" style="12" customWidth="1"/>
    <col min="8" max="8" width="16.83203125" style="12" customWidth="1"/>
    <col min="9" max="9" width="14.83203125" style="12" customWidth="1"/>
    <col min="10" max="10" width="14.1640625" style="12" customWidth="1"/>
    <col min="11" max="11" width="16" style="12" customWidth="1"/>
    <col min="12" max="12" width="17.33203125" style="12" customWidth="1"/>
    <col min="13" max="13" width="21.1640625" style="12" customWidth="1"/>
    <col min="14" max="14" width="17" style="12" customWidth="1"/>
    <col min="15" max="15" width="16.83203125" style="12" customWidth="1"/>
    <col min="16" max="16" width="16" style="12" customWidth="1"/>
    <col min="17" max="17" width="14.5" style="12" customWidth="1"/>
    <col min="18" max="18" width="16.1640625" style="12" customWidth="1"/>
    <col min="19" max="16384" width="9.33203125" style="12"/>
  </cols>
  <sheetData>
    <row r="1" spans="1:18">
      <c r="A1" s="54" t="s">
        <v>17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8">
      <c r="A2" s="13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5"/>
      <c r="Q2" s="15"/>
      <c r="R2" s="15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5"/>
      <c r="Q3" s="15"/>
      <c r="R3" s="15"/>
    </row>
    <row r="4" spans="1:18">
      <c r="A4" s="54" t="s">
        <v>20</v>
      </c>
      <c r="B4" s="54"/>
      <c r="C4" s="54"/>
      <c r="D4" s="54"/>
      <c r="E4" s="54"/>
      <c r="F4" s="54"/>
      <c r="G4" s="54"/>
      <c r="H4" s="54"/>
      <c r="I4" s="13"/>
      <c r="J4" s="13"/>
      <c r="K4" s="13"/>
      <c r="L4" s="13"/>
      <c r="M4" s="14"/>
      <c r="N4" s="14"/>
      <c r="O4" s="14"/>
      <c r="P4" s="15"/>
      <c r="Q4" s="15"/>
      <c r="R4" s="15"/>
    </row>
    <row r="6" spans="1:18">
      <c r="A6" s="38" t="s">
        <v>0</v>
      </c>
      <c r="B6" s="40" t="s">
        <v>1</v>
      </c>
      <c r="C6" s="42" t="s">
        <v>6</v>
      </c>
      <c r="D6" s="43"/>
      <c r="E6" s="44" t="s">
        <v>7</v>
      </c>
      <c r="F6" s="45"/>
      <c r="G6" s="58" t="s">
        <v>16</v>
      </c>
      <c r="H6" s="55" t="s">
        <v>8</v>
      </c>
      <c r="I6" s="56"/>
      <c r="J6" s="57"/>
      <c r="K6" s="48" t="s">
        <v>15</v>
      </c>
      <c r="L6" s="49"/>
      <c r="M6" s="49"/>
      <c r="N6" s="50"/>
      <c r="O6" s="60" t="s">
        <v>9</v>
      </c>
      <c r="P6" s="62" t="s">
        <v>13</v>
      </c>
      <c r="Q6" s="46" t="s">
        <v>14</v>
      </c>
      <c r="R6" s="47"/>
    </row>
    <row r="7" spans="1:18" ht="38.25">
      <c r="A7" s="39"/>
      <c r="B7" s="41"/>
      <c r="C7" s="16" t="s">
        <v>3</v>
      </c>
      <c r="D7" s="16" t="s">
        <v>2</v>
      </c>
      <c r="E7" s="17" t="s">
        <v>3</v>
      </c>
      <c r="F7" s="18" t="s">
        <v>10</v>
      </c>
      <c r="G7" s="59"/>
      <c r="H7" s="17" t="s">
        <v>3</v>
      </c>
      <c r="I7" s="19" t="s">
        <v>11</v>
      </c>
      <c r="J7" s="18" t="s">
        <v>10</v>
      </c>
      <c r="K7" s="17" t="s">
        <v>3</v>
      </c>
      <c r="L7" s="19" t="s">
        <v>12</v>
      </c>
      <c r="M7" s="20" t="s">
        <v>4</v>
      </c>
      <c r="N7" s="18" t="s">
        <v>10</v>
      </c>
      <c r="O7" s="61"/>
      <c r="P7" s="63"/>
      <c r="Q7" s="17" t="s">
        <v>3</v>
      </c>
      <c r="R7" s="18" t="s">
        <v>10</v>
      </c>
    </row>
    <row r="8" spans="1:18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1">
        <v>13</v>
      </c>
      <c r="N8" s="21">
        <v>14</v>
      </c>
      <c r="O8" s="21">
        <v>15</v>
      </c>
      <c r="P8" s="21">
        <v>16</v>
      </c>
      <c r="Q8" s="21">
        <v>17</v>
      </c>
      <c r="R8" s="21">
        <v>18</v>
      </c>
    </row>
    <row r="9" spans="1:18" s="33" customFormat="1" ht="42.75" customHeight="1">
      <c r="A9" s="21"/>
      <c r="B9" s="35" t="s">
        <v>60</v>
      </c>
      <c r="C9" s="36"/>
      <c r="D9" s="36"/>
      <c r="E9" s="36"/>
      <c r="F9" s="3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35.25" customHeight="1">
      <c r="A10" s="22"/>
      <c r="B10" s="35" t="s">
        <v>21</v>
      </c>
      <c r="C10" s="36"/>
      <c r="D10" s="36"/>
      <c r="E10" s="36"/>
      <c r="F10" s="37"/>
      <c r="G10" s="1"/>
      <c r="H10" s="3"/>
      <c r="I10" s="3"/>
      <c r="J10" s="23"/>
      <c r="K10" s="2"/>
      <c r="L10" s="2"/>
      <c r="M10" s="24"/>
      <c r="N10" s="2"/>
      <c r="O10" s="2"/>
      <c r="P10" s="25"/>
      <c r="Q10" s="26"/>
      <c r="R10" s="26"/>
    </row>
    <row r="11" spans="1:18" ht="15.75" customHeight="1">
      <c r="A11" s="22"/>
      <c r="B11" s="64" t="s">
        <v>22</v>
      </c>
      <c r="C11" s="65"/>
      <c r="D11" s="65"/>
      <c r="E11" s="65"/>
      <c r="F11" s="65"/>
      <c r="G11" s="6"/>
      <c r="H11" s="6"/>
      <c r="I11" s="6"/>
      <c r="J11" s="27"/>
      <c r="K11" s="2"/>
      <c r="L11" s="2"/>
      <c r="M11" s="24"/>
      <c r="N11" s="2"/>
      <c r="O11" s="2"/>
      <c r="P11" s="25"/>
      <c r="Q11" s="26"/>
      <c r="R11" s="26"/>
    </row>
    <row r="12" spans="1:18" ht="18.75" customHeight="1">
      <c r="A12" s="22"/>
      <c r="B12" s="66" t="s">
        <v>23</v>
      </c>
      <c r="C12" s="67"/>
      <c r="D12" s="67"/>
      <c r="E12" s="67"/>
      <c r="F12" s="67"/>
      <c r="G12" s="11"/>
      <c r="H12" s="11"/>
      <c r="I12" s="11"/>
      <c r="J12" s="27"/>
      <c r="K12" s="2"/>
      <c r="L12" s="2"/>
      <c r="M12" s="2"/>
      <c r="N12" s="2"/>
      <c r="O12" s="2"/>
      <c r="P12" s="25"/>
      <c r="Q12" s="26"/>
      <c r="R12" s="26"/>
    </row>
    <row r="13" spans="1:18" ht="63.75">
      <c r="A13" s="22">
        <v>1</v>
      </c>
      <c r="B13" s="3">
        <v>1</v>
      </c>
      <c r="C13" s="3"/>
      <c r="D13" s="4" t="s">
        <v>24</v>
      </c>
      <c r="E13" s="4"/>
      <c r="F13" s="5" t="s">
        <v>25</v>
      </c>
      <c r="G13" s="1" t="s">
        <v>26</v>
      </c>
      <c r="H13" s="1"/>
      <c r="I13" s="7">
        <v>4.9000000000000002E-2</v>
      </c>
      <c r="J13" s="27">
        <f t="shared" ref="J11:J26" si="0">H13+I13</f>
        <v>0.049</v>
      </c>
      <c r="K13" s="2"/>
      <c r="L13" s="2">
        <v>13544.81</v>
      </c>
      <c r="M13" s="2"/>
      <c r="N13" s="2">
        <f t="shared" ref="N11:N26" si="1">K13+L13+M13</f>
        <v>13544.81</v>
      </c>
      <c r="O13" s="2">
        <f t="shared" ref="O11:O26" si="2">N13-K13</f>
        <v>13544.81</v>
      </c>
      <c r="P13" s="125" t="inlineStr">
        <is>
          <t>Добавлена разработка грунта для устройства проектируемой подземной линии связи длиной 20 м и колодца КОТ-1.</t>
        </is>
      </c>
      <c r="Q13" s="26"/>
      <c r="R13" s="26" t="inlineStr">
        <is>
          <t>23/085-И-ИОС5, лист 9; 23/085-И-ПОС.ВР, листы 1–2, поз. 9–14</t>
        </is>
      </c>
    </row>
    <row r="14" spans="1:18" ht="51">
      <c r="A14" s="22">
        <v>2</v>
      </c>
      <c r="B14" s="3">
        <v>2</v>
      </c>
      <c r="C14" s="3"/>
      <c r="D14" s="4" t="s">
        <v>27</v>
      </c>
      <c r="E14" s="4"/>
      <c r="F14" s="5" t="s">
        <v>28</v>
      </c>
      <c r="G14" s="1" t="s">
        <v>26</v>
      </c>
      <c r="H14" s="1"/>
      <c r="I14" s="8">
        <v>1.14E-2</v>
      </c>
      <c r="J14" s="27">
        <f t="shared" si="0"/>
        <v>0.0114</v>
      </c>
      <c r="K14" s="2"/>
      <c r="L14" s="2">
        <v>1621.6100000000001</v>
      </c>
      <c r="M14" s="2"/>
      <c r="N14" s="2">
        <f t="shared" si="1"/>
        <v>1621.61</v>
      </c>
      <c r="O14" s="2">
        <f t="shared" si="2"/>
        <v>1621.61</v>
      </c>
      <c r="P14" s="125" t="inlineStr">
        <is>
          <t>Добавлена ручная засыпка части траншеи после устройства проектируемой линии связи.</t>
        </is>
      </c>
      <c r="Q14" s="26"/>
      <c r="R14" s="26" t="inlineStr">
        <is>
          <t>23/085-И-ИОС5, лист 9; 23/085-И-ПОС.ВР, листы 1–2, поз. 9–14</t>
        </is>
      </c>
    </row>
    <row r="15" spans="1:18" ht="38.25">
      <c r="A15" s="22">
        <v>3</v>
      </c>
      <c r="B15" s="3">
        <v>3</v>
      </c>
      <c r="C15" s="3"/>
      <c r="D15" s="4" t="s">
        <v>29</v>
      </c>
      <c r="E15" s="4"/>
      <c r="F15" s="5" t="s">
        <v>30</v>
      </c>
      <c r="G15" s="1" t="s">
        <v>31</v>
      </c>
      <c r="H15" s="1"/>
      <c r="I15" s="7">
        <v>1.254</v>
      </c>
      <c r="J15" s="27">
        <f t="shared" si="0"/>
        <v>1.254</v>
      </c>
      <c r="K15" s="2"/>
      <c r="L15" s="2">
        <v>1081.08</v>
      </c>
      <c r="M15" s="2"/>
      <c r="N15" s="2">
        <f t="shared" si="1"/>
        <v>1081.08</v>
      </c>
      <c r="O15" s="2">
        <f t="shared" si="2"/>
        <v>1081.08</v>
      </c>
      <c r="P15" s="125" t="inlineStr">
        <is>
          <t>Добавлен песок для засыпки и основания проектируемой подземной линии связи.</t>
        </is>
      </c>
      <c r="Q15" s="26"/>
      <c r="R15" s="26" t="inlineStr">
        <is>
          <t>23/085-И-ИОС5, лист 9; 23/085-И-ПОС.ВР, листы 1–2, поз. 9–14</t>
        </is>
      </c>
    </row>
    <row r="16" spans="1:18" ht="51">
      <c r="A16" s="22">
        <v>4</v>
      </c>
      <c r="B16" s="3">
        <v>4</v>
      </c>
      <c r="C16" s="3"/>
      <c r="D16" s="4" t="s">
        <v>27</v>
      </c>
      <c r="E16" s="4"/>
      <c r="F16" s="5" t="s">
        <v>28</v>
      </c>
      <c r="G16" s="1" t="s">
        <v>26</v>
      </c>
      <c r="H16" s="1"/>
      <c r="I16" s="8">
        <v>3.15E-2</v>
      </c>
      <c r="J16" s="123">
        <f t="shared" si="0"/>
        <v>0.0315</v>
      </c>
      <c r="K16" s="2"/>
      <c r="L16" s="2">
        <v>4481.21</v>
      </c>
      <c r="M16" s="2"/>
      <c r="N16" s="2">
        <f t="shared" si="1"/>
        <v>4481.21</v>
      </c>
      <c r="O16" s="2">
        <f t="shared" si="2"/>
        <v>4481.21</v>
      </c>
      <c r="P16" s="125" t="inlineStr">
        <is>
          <t>Добавлена ручная обратная засыпка оставшейся части траншеи линии связи и приямка колодца КОТ-1.</t>
        </is>
      </c>
      <c r="Q16" s="26"/>
      <c r="R16" s="26" t="inlineStr">
        <is>
          <t>23/085-И-ИОС5, лист 9; 23/085-И-ПОС.ВР, листы 1–2, поз. 9–14</t>
        </is>
      </c>
    </row>
    <row r="17" spans="1:18" ht="38.25">
      <c r="A17" s="22">
        <v>5</v>
      </c>
      <c r="B17" s="3">
        <v>5</v>
      </c>
      <c r="C17" s="3"/>
      <c r="D17" s="4" t="s">
        <v>32</v>
      </c>
      <c r="E17" s="4"/>
      <c r="F17" s="5" t="s">
        <v>33</v>
      </c>
      <c r="G17" s="1" t="s">
        <v>34</v>
      </c>
      <c r="H17" s="1"/>
      <c r="I17" s="7">
        <v>6.0999999999999999E-2</v>
      </c>
      <c r="J17" s="27">
        <f t="shared" si="0"/>
        <v>0.061</v>
      </c>
      <c r="K17" s="2"/>
      <c r="L17" s="2">
        <v>1796.88</v>
      </c>
      <c r="M17" s="2"/>
      <c r="N17" s="2">
        <f t="shared" si="1"/>
        <v>1796.88</v>
      </c>
      <c r="O17" s="2">
        <f t="shared" si="2"/>
        <v>1796.88</v>
      </c>
      <c r="P17" s="125" t="inlineStr">
        <is>
          <t>Добавлено песчаное основание под проектируемую трубную линию связи.</t>
        </is>
      </c>
      <c r="Q17" s="26"/>
      <c r="R17" s="26" t="inlineStr">
        <is>
          <t>23/085-И-ИОС5, лист 9; 23/085-И-ПОС.ВР, листы 1–2, поз. 9–14</t>
        </is>
      </c>
    </row>
    <row r="18" spans="1:18" ht="89.25">
      <c r="A18" s="22">
        <v>6</v>
      </c>
      <c r="B18" s="3">
        <v>6</v>
      </c>
      <c r="C18" s="3"/>
      <c r="D18" s="4" t="s">
        <v>35</v>
      </c>
      <c r="E18" s="4"/>
      <c r="F18" s="5" t="s">
        <v>36</v>
      </c>
      <c r="G18" s="1" t="s">
        <v>37</v>
      </c>
      <c r="H18" s="1"/>
      <c r="I18" s="9">
        <v>0.01</v>
      </c>
      <c r="J18" s="27">
        <f t="shared" si="0"/>
        <v>0.01</v>
      </c>
      <c r="K18" s="2"/>
      <c r="L18" s="2">
        <v>5154.7699999999995</v>
      </c>
      <c r="M18" s="2"/>
      <c r="N18" s="2">
        <f t="shared" si="1"/>
        <v>5154.77</v>
      </c>
      <c r="O18" s="2">
        <f t="shared" si="2"/>
        <v>5154.77</v>
      </c>
      <c r="P18" s="125" t="inlineStr">
        <is>
          <t>Добавлена проходка в наружной стене для проектного ввода трубы линии связи в здание.</t>
        </is>
      </c>
      <c r="Q18" s="26"/>
      <c r="R18" s="26" t="inlineStr">
        <is>
          <t>23/085-И-ИОС5, лист 9</t>
        </is>
      </c>
    </row>
    <row r="19" spans="1:18" ht="25.5">
      <c r="A19" s="22">
        <v>7</v>
      </c>
      <c r="B19" s="3">
        <v>7</v>
      </c>
      <c r="C19" s="3"/>
      <c r="D19" s="4" t="s">
        <v>38</v>
      </c>
      <c r="E19" s="4"/>
      <c r="F19" s="5" t="s">
        <v>39</v>
      </c>
      <c r="G19" s="1" t="s">
        <v>40</v>
      </c>
      <c r="H19" s="1"/>
      <c r="I19" s="10">
        <v>0.1</v>
      </c>
      <c r="J19" s="27">
        <f t="shared" si="0"/>
        <v>0.1</v>
      </c>
      <c r="K19" s="2"/>
      <c r="L19" s="2">
        <v>1419.77</v>
      </c>
      <c r="M19" s="2"/>
      <c r="N19" s="2">
        <f t="shared" si="1"/>
        <v>1419.77</v>
      </c>
      <c r="O19" s="2">
        <f t="shared" si="2"/>
        <v>1419.77</v>
      </c>
      <c r="P19" s="125" t="inlineStr">
        <is>
          <t>Добавлен узел ввода проектируемой трубы линии связи в колодец КОТ-1.</t>
        </is>
      </c>
      <c r="Q19" s="26"/>
      <c r="R19" s="26" t="inlineStr">
        <is>
          <t>23/085-И-ИОС5, лист 9</t>
        </is>
      </c>
    </row>
    <row r="20" spans="1:18" ht="89.25">
      <c r="A20" s="22">
        <v>8</v>
      </c>
      <c r="B20" s="3">
        <v>8</v>
      </c>
      <c r="C20" s="3"/>
      <c r="D20" s="4" t="s">
        <v>41</v>
      </c>
      <c r="E20" s="4"/>
      <c r="F20" s="5" t="s">
        <v>42</v>
      </c>
      <c r="G20" s="1" t="s">
        <v>43</v>
      </c>
      <c r="H20" s="1"/>
      <c r="I20" s="3">
        <v>1</v>
      </c>
      <c r="J20" s="27">
        <f t="shared" si="0"/>
        <v>1</v>
      </c>
      <c r="K20" s="2"/>
      <c r="L20" s="2" t="n">
        <v>24463.19</v>
      </c>
      <c r="M20" s="2"/>
      <c r="N20" s="2">
        <f t="shared" si="1"/>
        <v>24463.19</v>
      </c>
      <c r="O20" s="2">
        <f t="shared" si="2"/>
        <v>24463.19</v>
      </c>
      <c r="P20" s="125" t="inlineStr">
        <is>
          <t>Добавлен монтаж трубопроводной камеры КОТ-1 на проектируемой трассе связи.</t>
        </is>
      </c>
      <c r="Q20" s="26"/>
      <c r="R20" s="26" t="inlineStr">
        <is>
          <t>23/085-И-ИОС5, лист 9; 23/085-И-ИОС5.СО, лист 6, поз. 146</t>
        </is>
      </c>
    </row>
    <row r="21" spans="1:18" ht="76.900000000000006" customHeight="1">
      <c r="A21" s="22">
        <v>9</v>
      </c>
      <c r="B21" s="3">
        <v>9</v>
      </c>
      <c r="C21" s="3"/>
      <c r="D21" s="4" t="s">
        <v>56</v>
      </c>
      <c r="E21" s="4"/>
      <c r="F21" s="5" t="s">
        <v>44</v>
      </c>
      <c r="G21" s="1" t="s">
        <v>45</v>
      </c>
      <c r="H21" s="1"/>
      <c r="I21" s="3">
        <v>1</v>
      </c>
      <c r="J21" s="27">
        <f t="shared" si="0"/>
        <v>1</v>
      </c>
      <c r="K21" s="2"/>
      <c r="L21" s="2">
        <v>15263.99</v>
      </c>
      <c r="M21" s="24"/>
      <c r="N21" s="2">
        <f t="shared" si="1"/>
        <v>15263.99</v>
      </c>
      <c r="O21" s="2">
        <f t="shared" si="2"/>
        <v>15263.99</v>
      </c>
      <c r="P21" s="125" t="inlineStr">
        <is>
          <t>Добавлена камера КОТ-1-ССД (колодец оперативного доступа КОД), предусмотренная спецификацией в количестве 1 шт.</t>
        </is>
      </c>
      <c r="Q21" s="26"/>
      <c r="R21" s="26" t="inlineStr">
        <is>
          <t>23/085-И-ИОС5.СО, лист 6, поз. 146</t>
        </is>
      </c>
    </row>
    <row r="22" spans="1:18" ht="63.75">
      <c r="A22" s="22">
        <v>10</v>
      </c>
      <c r="B22" s="3">
        <v>10</v>
      </c>
      <c r="C22" s="3"/>
      <c r="D22" s="4" t="s">
        <v>46</v>
      </c>
      <c r="E22" s="4"/>
      <c r="F22" s="5" t="s">
        <v>47</v>
      </c>
      <c r="G22" s="1" t="s">
        <v>48</v>
      </c>
      <c r="H22" s="1"/>
      <c r="I22" s="9">
        <v>0.02</v>
      </c>
      <c r="J22" s="27">
        <f t="shared" si="0"/>
        <v>0.02</v>
      </c>
      <c r="K22" s="2"/>
      <c r="L22" s="2">
        <v>3836.61</v>
      </c>
      <c r="M22" s="2"/>
      <c r="N22" s="2">
        <f t="shared" si="1"/>
        <v>3836.61</v>
      </c>
      <c r="O22" s="2">
        <f t="shared" si="2"/>
        <v>3836.61</v>
      </c>
      <c r="P22" s="125" t="inlineStr">
        <is>
          <t>Добавлено устройство одного канала кабельной канализации из трубы OD=110 мм по проектной трассе длиной 20 м.</t>
        </is>
      </c>
      <c r="Q22" s="26"/>
      <c r="R22" s="26" t="inlineStr">
        <is>
          <t>23/085-И-ИОС5, лист 9; 23/085-И-ИОС5.СО, лист 6, поз. 147</t>
        </is>
      </c>
    </row>
    <row r="23" spans="1:18" ht="51">
      <c r="A23" s="22">
        <v>11</v>
      </c>
      <c r="B23" s="3">
        <v>11</v>
      </c>
      <c r="C23" s="3"/>
      <c r="D23" s="4" t="s">
        <v>57</v>
      </c>
      <c r="E23" s="4"/>
      <c r="F23" s="5" t="s">
        <v>49</v>
      </c>
      <c r="G23" s="1" t="s">
        <v>50</v>
      </c>
      <c r="H23" s="1"/>
      <c r="I23" s="3">
        <v>20</v>
      </c>
      <c r="J23" s="27">
        <f t="shared" si="0"/>
        <v>20</v>
      </c>
      <c r="K23" s="2"/>
      <c r="L23" s="2">
        <v>8481.98</v>
      </c>
      <c r="M23" s="2"/>
      <c r="N23" s="2">
        <f t="shared" si="1"/>
        <v>8481.98</v>
      </c>
      <c r="O23" s="2">
        <f t="shared" si="2"/>
        <v>8481.98</v>
      </c>
      <c r="P23" s="125" t="inlineStr">
        <is>
          <t>Добавлена труба ССД-Пайп OD=110 мм, 1100N, SN22 с протяжкой, предусмотренная спецификацией в количестве 20 м.</t>
        </is>
      </c>
      <c r="Q23" s="26"/>
      <c r="R23" s="26" t="inlineStr">
        <is>
          <t>23/085-И-ИОС5.СО, лист 6, поз. 147</t>
        </is>
      </c>
    </row>
    <row r="24" spans="1:18" ht="38.25">
      <c r="A24" s="22">
        <v>12</v>
      </c>
      <c r="B24" s="3">
        <v>12</v>
      </c>
      <c r="C24" s="3"/>
      <c r="D24" s="4" t="s">
        <v>58</v>
      </c>
      <c r="E24" s="4"/>
      <c r="F24" s="5" t="s">
        <v>51</v>
      </c>
      <c r="G24" s="1" t="s">
        <v>45</v>
      </c>
      <c r="H24" s="1"/>
      <c r="I24" s="3">
        <v>1</v>
      </c>
      <c r="J24" s="27">
        <f t="shared" si="0"/>
        <v>1</v>
      </c>
      <c r="K24" s="2"/>
      <c r="L24" s="2">
        <v>507.68</v>
      </c>
      <c r="M24" s="2"/>
      <c r="N24" s="2">
        <f t="shared" si="1"/>
        <v>507.68</v>
      </c>
      <c r="O24" s="2">
        <f t="shared" si="2"/>
        <v>507.68</v>
      </c>
      <c r="P24" s="125" t="inlineStr">
        <is>
          <t>Добавлен адаптер ввода трубы ССД-Пайп 110 мм, предусмотренный спецификацией в количестве 1 шт.</t>
        </is>
      </c>
      <c r="Q24" s="26"/>
      <c r="R24" s="26" t="inlineStr">
        <is>
          <t>23/085-И-ИОС5.СО, лист 6, поз. 148</t>
        </is>
      </c>
    </row>
    <row r="25" spans="1:18" ht="63.75">
      <c r="A25" s="22">
        <v>13</v>
      </c>
      <c r="B25" s="3">
        <v>13</v>
      </c>
      <c r="C25" s="3"/>
      <c r="D25" s="4" t="s">
        <v>52</v>
      </c>
      <c r="E25" s="4"/>
      <c r="F25" s="5" t="s">
        <v>53</v>
      </c>
      <c r="G25" s="1" t="s">
        <v>54</v>
      </c>
      <c r="H25" s="1"/>
      <c r="I25" s="3">
        <v>1</v>
      </c>
      <c r="J25" s="27">
        <f t="shared" si="0"/>
        <v>1</v>
      </c>
      <c r="K25" s="2"/>
      <c r="L25" s="2" t="n">
        <v>172.19</v>
      </c>
      <c r="M25" s="2"/>
      <c r="N25" s="2">
        <f t="shared" si="1"/>
        <v>172.19</v>
      </c>
      <c r="O25" s="2">
        <f t="shared" si="2"/>
        <v>172.19</v>
      </c>
      <c r="P25" s="125" t="inlineStr">
        <is>
          <t>Добавлена герметизация свободного канала проектируемой кабельной канализации на вводе.</t>
        </is>
      </c>
      <c r="Q25" s="26"/>
      <c r="R25" s="26" t="inlineStr">
        <is>
          <t>23/085-И-ИОС5, лист 9; 23/085-И-ИОС5.СО, лист 6, поз. 149</t>
        </is>
      </c>
    </row>
    <row r="26" spans="1:18" ht="38.25">
      <c r="A26" s="22">
        <v>14</v>
      </c>
      <c r="B26" s="3">
        <v>14</v>
      </c>
      <c r="C26" s="3"/>
      <c r="D26" s="4" t="s">
        <v>59</v>
      </c>
      <c r="E26" s="4"/>
      <c r="F26" s="5" t="s">
        <v>55</v>
      </c>
      <c r="G26" s="1" t="s">
        <v>45</v>
      </c>
      <c r="H26" s="1"/>
      <c r="I26" s="3">
        <v>2</v>
      </c>
      <c r="J26" s="27">
        <f t="shared" si="0"/>
        <v>2</v>
      </c>
      <c r="K26" s="2"/>
      <c r="L26" s="2">
        <v>1588.49</v>
      </c>
      <c r="M26" s="2"/>
      <c r="N26" s="2">
        <f t="shared" si="1"/>
        <v>1588.49</v>
      </c>
      <c r="O26" s="2">
        <f t="shared" si="2"/>
        <v>1588.49</v>
      </c>
      <c r="P26" s="125" t="inlineStr">
        <is>
          <t>Добавлены две внутренние резьбовые заглушки ССД-Пайп 110 мм, предусмотренные спецификацией.</t>
        </is>
      </c>
      <c r="Q26" s="26"/>
      <c r="R26" s="26" t="inlineStr">
        <is>
          <t>23/085-И-ИОС5.СО, лист 6, поз. 149</t>
        </is>
      </c>
    </row>
    <row r="27" spans="1:18">
      <c r="A27" s="22"/>
      <c r="B27" s="3"/>
      <c r="C27" s="4"/>
      <c r="D27" s="4"/>
      <c r="E27" s="5"/>
      <c r="F27" s="5"/>
      <c r="G27" s="1"/>
      <c r="H27" s="3"/>
      <c r="I27" s="3"/>
      <c r="J27" s="23"/>
      <c r="K27" s="2"/>
      <c r="L27" s="2"/>
      <c r="M27" s="24"/>
      <c r="N27" s="2"/>
      <c r="O27" s="2"/>
      <c r="P27" s="25"/>
      <c r="Q27" s="28"/>
      <c r="R27" s="28"/>
    </row>
    <row r="28" spans="1:18" s="13" customFormat="1">
      <c r="A28" s="51" t="s">
        <v>18</v>
      </c>
      <c r="B28" s="52"/>
      <c r="C28" s="52"/>
      <c r="D28" s="53"/>
      <c r="E28" s="29"/>
      <c r="F28" s="29"/>
      <c r="G28" s="29"/>
      <c r="H28" s="30"/>
      <c r="I28" s="30"/>
      <c r="J28" s="30"/>
      <c r="K28" s="126">
        <f>SUM(K10:K27)</f>
        <v>0</v>
      </c>
      <c r="L28" s="126">
        <f>SUM(L10:L27)</f>
        <v>83414.26</v>
      </c>
      <c r="M28" s="127">
        <f>SUM(M10:M27)</f>
        <v>0</v>
      </c>
      <c r="N28" s="126">
        <f>SUM(N10:N27)</f>
        <v>83414.26</v>
      </c>
      <c r="O28" s="126">
        <f>SUM(O10:O27)</f>
        <v>83414.26</v>
      </c>
      <c r="P28" s="29"/>
      <c r="Q28" s="29"/>
      <c r="R28" s="29"/>
    </row>
    <row r="30" spans="1:18">
      <c r="B30" s="34" t="s">
        <v>19</v>
      </c>
      <c r="C30" s="34"/>
      <c r="D30" s="34"/>
    </row>
    <row r="32" spans="1:18">
      <c r="L32" s="128">
        <v>83414.26</v>
      </c>
      <c r="P32" s="29" t="inlineStr">
        <is>
          <t>Контроль: итог ЛСР = Total 05-01-01-Внутриплощадочные-сети-связи-добавленные-р39.gsfx</t>
        </is>
      </c>
    </row>
    <row r="33" spans="12:12">
      <c r="L33" s="129">
        <f>L32-L28</f>
        <v>0</v>
      </c>
    </row>
  </sheetData>
  <mergeCells count="18">
    <mergeCell ref="Q6:R6"/>
    <mergeCell ref="K6:N6"/>
    <mergeCell ref="A28:D28"/>
    <mergeCell ref="A1:R1"/>
    <mergeCell ref="A4:H4"/>
    <mergeCell ref="H6:J6"/>
    <mergeCell ref="G6:G7"/>
    <mergeCell ref="O6:O7"/>
    <mergeCell ref="P6:P7"/>
    <mergeCell ref="B11:F11"/>
    <mergeCell ref="B12:F12"/>
    <mergeCell ref="B9:F9"/>
    <mergeCell ref="B30:D30"/>
    <mergeCell ref="B10:F10"/>
    <mergeCell ref="A6:A7"/>
    <mergeCell ref="B6:B7"/>
    <mergeCell ref="C6:D6"/>
    <mergeCell ref="E6:F6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2025-09-05T06:33:35Z</cp:lastPrinted>
  <dcterms:created xsi:type="dcterms:W3CDTF">2024-06-20T13:41:56Z</dcterms:created>
  <dcterms:modified xsi:type="dcterms:W3CDTF">2026-06-08T13:23:18Z</dcterms:modified>
</cp:coreProperties>
</file>