
<file path=[Content_Types].xml><?xml version="1.0" encoding="utf-8"?>
<ns0:Types xmlns:ns0="http://schemas.openxmlformats.org/package/2006/content-types">
  <ns0:Default Extension="bin" ContentType="application/vnd.openxmlformats-officedocument.spreadsheetml.printerSettings"/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theme/theme1.xml" ContentType="application/vnd.openxmlformats-officedocument.theme+xml"/>
  <ns0:Override PartName="/xl/styles.xml" ContentType="application/vnd.openxmlformats-officedocument.spreadsheetml.styles+xml"/>
  <ns0:Override PartName="/xl/sharedStrings.xml" ContentType="application/vnd.openxmlformats-officedocument.spreadsheetml.sharedStrings+xml"/>
  <ns0:Override PartName="/xl/drawings/drawing1.xml" ContentType="application/vnd.openxmlformats-officedocument.drawing+xml"/>
  <ns0:Override PartName="/docProps/core.xml" ContentType="application/vnd.openxmlformats-package.core-properties+xml"/>
  <ns0:Override PartName="/docProps/app.xml" ContentType="application/vnd.openxmlformats-officedocument.extended-properties+xml"/>
</ns0: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ns0:workbook xmlns:ns0="http://schemas.openxmlformats.org/spreadsheetml/2006/main" xmlns:ns1="http://schemas.openxmlformats.org/officeDocument/2006/relationships">
  <ns0:fileVersion appName="xl" lastEdited="5" lowestEdited="5" rupBuild="9303"/>
  <ns0:workbookPr defaultThemeVersion="124226"/>
  <ns0:bookViews>
    <ns0:workbookView xWindow="7065" yWindow="105" windowWidth="6960" windowHeight="12015"/>
  </ns0:bookViews>
  <ns0:sheets>
    <ns0:sheet name="Table 3" sheetId="3" ns1:id="rId1"/>
  </ns0:sheets>
  <ns0:definedNames>
    <ns0:definedName name="_xlnm.Print_Titles" localSheetId="0">'Table 3'!$8:$8</ns0:definedName>
    <ns0:definedName name="_xlnm.Print_Area" localSheetId="0">'Table 3'!$A$1:$R$71</ns0:definedName>
  </ns0:definedNames>
  <ns0:calcPr calcId="145621" iterate="1" calcMode="auto" fullCalcOnLoad="1" forceFullCalc="1"/>
</ns0:workbook>
</file>

<file path=xl/sharedStrings.xml><?xml version="1.0" encoding="utf-8"?>
<sst xmlns="http://schemas.openxmlformats.org/spreadsheetml/2006/main" count="276" uniqueCount="107">
  <si>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</si>
  <si>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</si>
  <si>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</si>
  <si>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</si>
  <si>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</si>
  <si>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</si>
  <si>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</si>
  <si>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</si>
  <si>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</si>
  <si>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</si>
  <si>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</si>
  <si>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</si>
  <si>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</si>
  <si>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</si>
  <si>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</si>
  <si>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</si>
  <si>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Ед. изм.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</si>
  <si>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</si>
  <si>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ИТОГО</t>
  </si>
  <si>
    <t>Коррект.  ПД</t>
  </si>
  <si>
    <t>Составил:</t>
  </si>
  <si>
    <t>1  ШТ.</t>
  </si>
  <si>
    <t>23/085-И-ИОС5</t>
  </si>
  <si>
    <t>Выключатель однополюсный с электромагнитным, тепловым или комбинированным расцепителем</t>
  </si>
  <si>
    <t>Выключатель трехполюсный, с электромагнитным, тепловым или комбинированным расцепителем, номинальный ток до 50А</t>
  </si>
  <si>
    <t>Выключатель трехполюсный, с электромагнитным, тепловым или комбинированным расцепителем, номинальный ток до 200А</t>
  </si>
  <si>
    <t>Устройство АВР со схемой восстановления напряжения</t>
  </si>
  <si>
    <t>Измерение сопротивления растеканию тока контура с диагональю до 200 м</t>
  </si>
  <si>
    <t>Проверка наличия цепи между заземлителями и заземленными элементами</t>
  </si>
  <si>
    <t>Замер полного сопротивления цепи "фаза-нуль"</t>
  </si>
  <si>
    <t>Фазировка электрической линии или трансформатора с сетью напряжением до 1 кВ</t>
  </si>
  <si>
    <t>Измерение сопротивления изоляции мегаомметром кабельных и других линий напряжением до 1 кВ, предназначенных для передачи электроэнергии к распределительным устройствам, щитам, шкафам и коммутационным аппаратам</t>
  </si>
  <si>
    <t>Пуско-наладочные работы</t>
  </si>
  <si>
    <t>ПНР электроснабжение
ЛС № 09-01-01_доб</t>
  </si>
  <si>
    <t>5.1-19-1</t>
  </si>
  <si>
    <t>5.1-20-4</t>
  </si>
  <si>
    <t>5.1-20-5</t>
  </si>
  <si>
    <t>5.1-87-1</t>
  </si>
  <si>
    <t>1 устройство</t>
  </si>
  <si>
    <t>5.1-151-3</t>
  </si>
  <si>
    <t>1 измерение</t>
  </si>
  <si>
    <t>5.1-152-1</t>
  </si>
  <si>
    <t>1 ТОЧКА</t>
  </si>
  <si>
    <t>5.1-154-1</t>
  </si>
  <si>
    <t>1 токоприемник</t>
  </si>
  <si>
    <t>5.1-158-1</t>
  </si>
  <si>
    <t>1 фазировка</t>
  </si>
  <si>
    <t>5.1-162-1</t>
  </si>
  <si>
    <t>Камера оросительная, работающая по адиабатическому процессу</t>
  </si>
  <si>
    <t>Вентилятор радиальный (центробежный), диаметральный или крышный, № до 5</t>
  </si>
  <si>
    <t>Завеса воздушно-тепловая (регулируемая)</t>
  </si>
  <si>
    <t>Система кондиционирования воздуха центральная с номинальной подачей по воздуху до 10 тыс.м3/ч, при количестве однотипных установок в машинном зале 1</t>
  </si>
  <si>
    <t>23/085-И-ИОС1</t>
  </si>
  <si>
    <t>23/085-И-ИОС4</t>
  </si>
  <si>
    <t>ПНР вентиляция
ЛС № 09-01-02_доб</t>
  </si>
  <si>
    <t>5.3-8-1</t>
  </si>
  <si>
    <t>5.3-2-13</t>
  </si>
  <si>
    <t>5.3-7-1</t>
  </si>
  <si>
    <t>5.3-26-1</t>
  </si>
  <si>
    <t>1 установка</t>
  </si>
  <si>
    <t>Лифты с системой управления на микроэлектронике (тип УЛЖ-10, УЛЖ-17), лифт пассажирский для жилых домов на 10 остановок, грузоподъемностью до 630 кг, скорость движения кабины 1,0 м/с</t>
  </si>
  <si>
    <t>Лифты с системой управления на микроэлектронике (тип УЛЖ-10, УЛЖ-17), при изменении количества остановок уменьшать или добавлять к позиции 5.1-186-1</t>
  </si>
  <si>
    <t>Полное техническое освидетельствование лифта, лифт на 2 остановки</t>
  </si>
  <si>
    <t>Полное техническое освидетельствование лифта, дополнительная остановка к позиции 14.5-90-1</t>
  </si>
  <si>
    <t>5.1-186-1</t>
  </si>
  <si>
    <t>1 лифт</t>
  </si>
  <si>
    <t>5.1-186-3</t>
  </si>
  <si>
    <t>14.5-90-1</t>
  </si>
  <si>
    <t>1 лифт на 2 остановки</t>
  </si>
  <si>
    <t>14.5-90-2</t>
  </si>
  <si>
    <t>1 дополнительная остановка</t>
  </si>
  <si>
    <t>ПНР лифтовое хозяйство
ЛС № 09-01-03_доб</t>
  </si>
  <si>
    <t>23/085-И-ТХ</t>
  </si>
  <si>
    <t>ПНР Сети связи
ЛС № 09-01-04_доб</t>
  </si>
  <si>
    <t>Система подготовки информации и выполнения процедур обмена информацией со смежными и вышестоящими системами управления с количеством сигналов измерительной информации до 2</t>
  </si>
  <si>
    <t>Блок считывания кода (БСК) и считывателя в диспетчерской</t>
  </si>
  <si>
    <t>За каждый последующий сигнал измерительной информации добавлять к позиции 5.2-19-9</t>
  </si>
  <si>
    <t>Комплексная наладка систем, реализующих функции: контроля технологического объекта с двумя параметрами (точками) контроля, вычислительных или логических операций информационного характера технологического объекта с двумя обрабатываемыми параметрами; программной или логической операции управления технологическим объектом с двумя обрабатываемыми сигналами управления</t>
  </si>
  <si>
    <t>За каждый последующий параметр или сигнал управления добавлять к позиции 5.2-21-1</t>
  </si>
  <si>
    <t>Системы реализующие функции управления, система дистанционного управления исполнительным механизмом</t>
  </si>
  <si>
    <t>Система косвенного измерения технологического параметра или показателя состояния оборудования с количеством сигналов измерительной информации до 2</t>
  </si>
  <si>
    <t>За каждый последующий сигнал измерительной информации добавлять к позиции 5.2-19-1</t>
  </si>
  <si>
    <t>Комплексная пусконаладка системы</t>
  </si>
  <si>
    <t>Комплексная пусконаладка системы, добавлять к позиции 5.2-35-1 на каждое адресное устройство</t>
  </si>
  <si>
    <t>5.2-19-9</t>
  </si>
  <si>
    <t>1 система</t>
  </si>
  <si>
    <t>5.2-34-6</t>
  </si>
  <si>
    <t>5.2-19-10</t>
  </si>
  <si>
    <t>1 сигнал</t>
  </si>
  <si>
    <t>5.2-21-1</t>
  </si>
  <si>
    <t>1 комплекс систем</t>
  </si>
  <si>
    <t>5.2-21-2</t>
  </si>
  <si>
    <t>5.2-20-1</t>
  </si>
  <si>
    <t>5.2-19-1</t>
  </si>
  <si>
    <t>5.2-19-2</t>
  </si>
  <si>
    <t>5.2-35-1</t>
  </si>
  <si>
    <t>5.2-35-2</t>
  </si>
  <si>
    <t>Измерение сопротивления растеканию тока заземлителя</t>
  </si>
  <si>
    <t>Определение удельного сопротивления грунта</t>
  </si>
  <si>
    <t>5.1-151-1</t>
  </si>
  <si>
    <t>5.1-153-1</t>
  </si>
  <si>
    <t>ПНР Наружное освещение
ЛС № 09-01-05_доб</t>
  </si>
  <si>
    <r>
      <t>5.2-20-1</t>
    </r>
    <r>
      <rPr>
        <i/>
        <sz val="10"/>
        <rFont val="Arial"/>
        <family val="2"/>
        <charset val="204"/>
      </rPr>
      <t xml:space="preserve">
Поправка: Гл.5.Прил.2.2.п.2.2.23_05.00.01.37.001</t>
    </r>
  </si>
  <si>
    <r>
      <t>Системы реализующие функции управления, система дистанционного управления исполнительным механизмом</t>
    </r>
    <r>
      <rPr>
        <i/>
        <sz val="10"/>
        <rFont val="Arial"/>
        <family val="2"/>
        <charset val="204"/>
      </rPr>
      <t xml:space="preserve">
Поправка: Гл.5.Прил.2.2.п.2.2.23_05.00.01.37.001 Наименование: При выполнении монтажных и пусконаладочных работ по какому-либо оборудованию одним и тем же звеном (бригадой)</t>
    </r>
  </si>
  <si>
    <r>
      <t>5.2-35-1</t>
    </r>
    <r>
      <rPr>
        <i/>
        <sz val="10"/>
        <rFont val="Arial"/>
        <family val="2"/>
        <charset val="204"/>
      </rPr>
      <t xml:space="preserve">
Поправка: Гл.5.Прил.2.2.п.2.2.23_05.00.01.37.001</t>
    </r>
  </si>
  <si>
    <r>
      <t>Комплексная пусконаладка системы</t>
    </r>
    <r>
      <rPr>
        <i/>
        <sz val="10"/>
        <rFont val="Arial"/>
        <family val="2"/>
        <charset val="204"/>
      </rPr>
      <t xml:space="preserve">
Поправка: Гл.5.Прил.2.2.п.2.2.23_05.00.01.37.001 Наименование: При выполнении монтажных и пусконаладочных работ по какому-либо оборудованию одним и тем же звеном (бригадой)</t>
    </r>
  </si>
  <si>
    <t>ВСЕГО</t>
  </si>
</sst>
</file>

<file path=xl/styles.xml><?xml version="1.0" encoding="utf-8"?>
<ns0:styleSheet xmlns:ns0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s0:numFmts count="3">
    <ns0:numFmt numFmtId="164" formatCode="_-* #,##0.00_-;\-* #,##0.00_-;_-* &quot;-&quot;??_-;_-@_-"/>
    <ns0:numFmt numFmtId="165" formatCode="0.000"/>
    <ns0:numFmt numFmtId="166" formatCode="0.0"/>
  </ns0:numFmts>
  <ns0:fonts count="48">
    <ns0:font>
      <ns0:sz val="10"/>
      <ns0:color rgb="FF000000"/>
      <ns0:name val="Times New Roman"/>
      <ns0:charset val="204"/>
    </ns0:font>
    <ns0:font>
      <ns0:sz val="11"/>
      <ns0:color theme="1"/>
      <ns0:name val="Calibri"/>
      <ns0:family val="2"/>
      <ns0:charset val="204"/>
      <ns0:scheme val="minor"/>
    </ns0:font>
    <ns0:font>
      <ns0:u/>
      <ns0:sz val="10"/>
      <ns0:color rgb="FF000000"/>
      <ns0:name val="Times New Roman"/>
      <ns0:family val="1"/>
      <ns0:charset val="204"/>
    </ns0:font>
    <ns0:font>
      <ns0:b/>
      <ns0:u/>
      <ns0:sz val="10"/>
      <ns0:color rgb="FF000000"/>
      <ns0:name val="Times New Roman"/>
      <ns0:family val="1"/>
      <ns0:charset val="204"/>
    </ns0:font>
    <ns0:font>
      <ns0:sz val="10"/>
      <ns0:color rgb="FF000000"/>
      <ns0:name val="Times New Roman"/>
      <ns0:family val="1"/>
      <ns0:charset val="204"/>
    </ns0:font>
    <ns0:font>
      <ns0:b/>
      <ns0:sz val="10"/>
      <ns0:color rgb="FF000000"/>
      <ns0:name val="Times New Roman"/>
      <ns0:family val="1"/>
      <ns0:charset val="204"/>
    </ns0:font>
    <ns0:font>
      <ns0:sz val="10"/>
      <ns0:color rgb="FF333333"/>
      <ns0:name val="Times New Roman"/>
      <ns0:family val="1"/>
      <ns0:charset val="204"/>
    </ns0:font>
    <ns0:font>
      <ns0:sz val="10"/>
      <ns0:color rgb="FF343434"/>
      <ns0:name val="Times New Roman"/>
      <ns0:family val="1"/>
      <ns0:charset val="204"/>
    </ns0:font>
    <ns0:font>
      <ns0:sz val="10"/>
      <ns0:color rgb="FF1F1F1F"/>
      <ns0:name val="Times New Roman"/>
      <ns0:family val="1"/>
      <ns0:charset val="204"/>
    </ns0:font>
    <ns0:font>
      <ns0:sz val="10"/>
      <ns0:color rgb="FF151515"/>
      <ns0:name val="Times New Roman"/>
      <ns0:family val="1"/>
      <ns0:charset val="204"/>
    </ns0:font>
    <ns0:font>
      <ns0:sz val="10"/>
      <ns0:color rgb="FF212121"/>
      <ns0:name val="Times New Roman"/>
      <ns0:family val="1"/>
      <ns0:charset val="204"/>
    </ns0:font>
    <ns0:font>
      <ns0:sz val="10"/>
      <ns0:color rgb="FF1D1D1D"/>
      <ns0:name val="Times New Roman"/>
      <ns0:family val="1"/>
      <ns0:charset val="204"/>
    </ns0:font>
    <ns0:font>
      <ns0:sz val="10"/>
      <ns0:name val="Times New Roman"/>
      <ns0:family val="1"/>
      <ns0:charset val="204"/>
    </ns0:font>
    <ns0:font>
      <ns0:sz val="10"/>
      <ns0:color rgb="FF2B2B2B"/>
      <ns0:name val="Times New Roman"/>
      <ns0:family val="1"/>
      <ns0:charset val="204"/>
    </ns0:font>
    <ns0:font>
      <ns0:sz val="10"/>
      <ns0:color rgb="FF595959"/>
      <ns0:name val="Times New Roman"/>
      <ns0:family val="1"/>
      <ns0:charset val="204"/>
    </ns0:font>
    <ns0:font>
      <ns0:sz val="10"/>
      <ns0:color rgb="FF313131"/>
      <ns0:name val="Times New Roman"/>
      <ns0:family val="1"/>
      <ns0:charset val="204"/>
    </ns0:font>
    <ns0:font>
      <ns0:sz val="10"/>
      <ns0:color rgb="FF282828"/>
      <ns0:name val="Times New Roman"/>
      <ns0:family val="1"/>
      <ns0:charset val="204"/>
    </ns0:font>
    <ns0:font>
      <ns0:sz val="10"/>
      <ns0:color rgb="FF262626"/>
      <ns0:name val="Times New Roman"/>
      <ns0:family val="1"/>
      <ns0:charset val="204"/>
    </ns0:font>
    <ns0:font>
      <ns0:sz val="10"/>
      <ns0:color rgb="FF3B3B3B"/>
      <ns0:name val="Times New Roman"/>
      <ns0:family val="1"/>
      <ns0:charset val="204"/>
    </ns0:font>
    <ns0:font>
      <ns0:sz val="10"/>
      <ns0:color rgb="FF232323"/>
      <ns0:name val="Times New Roman"/>
      <ns0:family val="1"/>
      <ns0:charset val="204"/>
    </ns0:font>
    <ns0:font>
      <ns0:sz val="10"/>
      <ns0:color rgb="FF565656"/>
      <ns0:name val="Times New Roman"/>
      <ns0:family val="1"/>
      <ns0:charset val="204"/>
    </ns0:font>
    <ns0:font>
      <ns0:sz val="10"/>
      <ns0:color rgb="FF131313"/>
      <ns0:name val="Times New Roman"/>
      <ns0:family val="1"/>
      <ns0:charset val="204"/>
    </ns0:font>
    <ns0:font>
      <ns0:sz val="10"/>
      <ns0:color rgb="FF111111"/>
      <ns0:name val="Times New Roman"/>
      <ns0:family val="1"/>
      <ns0:charset val="204"/>
    </ns0:font>
    <ns0:font>
      <ns0:sz val="10"/>
      <ns0:color rgb="FF1C1C1C"/>
      <ns0:name val="Times New Roman"/>
      <ns0:family val="1"/>
      <ns0:charset val="204"/>
    </ns0:font>
    <ns0:font>
      <ns0:sz val="10"/>
      <ns0:color rgb="FF2A2A2A"/>
      <ns0:name val="Times New Roman"/>
      <ns0:family val="1"/>
      <ns0:charset val="204"/>
    </ns0:font>
    <ns0:font>
      <ns0:sz val="10"/>
      <ns0:color rgb="FF1A1A1A"/>
      <ns0:name val="Times New Roman"/>
      <ns0:family val="1"/>
      <ns0:charset val="204"/>
    </ns0:font>
    <ns0:font>
      <ns0:sz val="10"/>
      <ns0:color rgb="FF0E0E0E"/>
      <ns0:name val="Times New Roman"/>
      <ns0:family val="1"/>
      <ns0:charset val="204"/>
    </ns0:font>
    <ns0:font>
      <ns0:sz val="10"/>
      <ns0:color rgb="FF181818"/>
      <ns0:name val="Times New Roman"/>
      <ns0:family val="1"/>
      <ns0:charset val="204"/>
    </ns0:font>
    <ns0:font>
      <ns0:sz val="10"/>
      <ns0:color rgb="FF0A0A0A"/>
      <ns0:name val="Times New Roman"/>
      <ns0:family val="1"/>
      <ns0:charset val="204"/>
    </ns0:font>
    <ns0:font>
      <ns0:sz val="10"/>
      <ns0:color rgb="FF363636"/>
      <ns0:name val="Times New Roman"/>
      <ns0:family val="1"/>
      <ns0:charset val="204"/>
    </ns0:font>
    <ns0:font>
      <ns0:sz val="10"/>
      <ns0:color rgb="FF000000"/>
      <ns0:name val="Times New Roman"/>
      <ns0:family val="1"/>
      <ns0:charset val="204"/>
    </ns0:font>
    <ns0:font>
      <ns0:sz val="10"/>
      <ns0:name val="Arial"/>
      <ns0:family val="2"/>
      <ns0:charset val="204"/>
    </ns0:font>
    <ns0:font>
      <ns0:sz val="10"/>
      <ns0:name val="Arial"/>
      <ns0:family val="2"/>
      <ns0:charset val="204"/>
    </ns0:font>
    <ns0:font>
      <ns0:sz val="10"/>
      <ns0:name val="Arial Cyr"/>
      <ns0:charset val="204"/>
    </ns0:font>
    <ns0:font>
      <ns0:sz val="10"/>
      <ns0:color indexed="8"/>
      <ns0:name val="Helvetica Neue"/>
    </ns0:font>
    <ns0:font>
      <ns0:sz val="11"/>
      <ns0:color indexed="8"/>
      <ns0:name val="Calibri"/>
      <ns0:family val="2"/>
      <ns0:charset val="204"/>
    </ns0:font>
    <ns0:font>
      <ns0:sz val="8"/>
      <ns0:name val="Times New Roman"/>
      <ns0:family val="1"/>
      <ns0:charset val="204"/>
    </ns0:font>
    <ns0:font>
      <ns0:sz val="10"/>
      <ns0:name val="Verdana"/>
      <ns0:family val="2"/>
      <ns0:charset val="204"/>
    </ns0:font>
    <ns0:font>
      <ns0:sz val="12"/>
      <ns0:name val="Arial"/>
      <ns0:family val="2"/>
      <ns0:charset val="204"/>
    </ns0:font>
    <ns0:font>
      <ns0:sz val="10"/>
      <ns0:color rgb="FF000000"/>
      <ns0:name val="Arial"/>
      <ns0:family val="2"/>
      <ns0:charset val="204"/>
    </ns0:font>
    <ns0:font>
      <ns0:b/>
      <ns0:sz val="10"/>
      <ns0:color rgb="FF000000"/>
      <ns0:name val="Arial"/>
      <ns0:family val="2"/>
      <ns0:charset val="204"/>
    </ns0:font>
    <ns0:font>
      <ns0:sz val="10"/>
      <ns0:color rgb="FFFF0000"/>
      <ns0:name val="Times New Roman"/>
      <ns0:family val="1"/>
      <ns0:charset val="204"/>
    </ns0:font>
    <ns0:font>
      <ns0:sz val="11"/>
      <ns0:color rgb="FF000000"/>
      <ns0:name val="Calibri"/>
      <ns0:family val="2"/>
      <ns0:charset val="204"/>
    </ns0:font>
    <ns0:font>
      <ns0:sz val="11"/>
      <ns0:name val="Arial"/>
      <ns0:family val="2"/>
      <ns0:charset val="204"/>
    </ns0:font>
    <ns0:font>
      <ns0:i/>
      <ns0:sz val="11"/>
      <ns0:name val="Arial"/>
      <ns0:family val="2"/>
      <ns0:charset val="204"/>
    </ns0:font>
    <ns0:font>
      <ns0:sz val="10"/>
      <ns0:name val="Arial"/>
      <ns0:family val="2"/>
      <ns0:charset val="204"/>
    </ns0:font>
    <ns0:font>
      <ns0:i/>
      <ns0:sz val="10"/>
      <ns0:name val="Arial"/>
      <ns0:family val="2"/>
      <ns0:charset val="204"/>
    </ns0:font>
    <ns0:font>
      <ns0:b/>
      <ns0:sz val="10"/>
      <ns0:color rgb="FF2B2B2B"/>
      <ns0:name val="Times New Roman"/>
      <ns0:family val="1"/>
      <ns0:charset val="204"/>
    </ns0:font>
  </ns0:fonts>
  <ns0:fills count="2">
    <ns0:fill>
      <ns0:patternFill patternType="none"/>
    </ns0:fill>
    <ns0:fill>
      <ns0:patternFill patternType="gray125"/>
    </ns0:fill>
  </ns0:fills>
  <ns0:borders count="10">
    <ns0:border>
      <ns0:left/>
      <ns0:right/>
      <ns0:top/>
      <ns0:bottom/>
      <ns0:diagonal/>
    </ns0:border>
    <ns0:border>
      <ns0:left style="thin">
        <ns0:color rgb="FF38383B"/>
      </ns0:left>
      <ns0:right style="thin">
        <ns0:color rgb="FF38383B"/>
      </ns0:right>
      <ns0:top style="thin">
        <ns0:color rgb="FF38383B"/>
      </ns0:top>
      <ns0:bottom/>
      <ns0:diagonal/>
    </ns0:border>
    <ns0:border>
      <ns0:left style="thin">
        <ns0:color rgb="FF38383B"/>
      </ns0:left>
      <ns0:right/>
      <ns0:top style="thin">
        <ns0:color rgb="FF38383B"/>
      </ns0:top>
      <ns0:bottom style="thin">
        <ns0:color rgb="FF38383B"/>
      </ns0:bottom>
      <ns0:diagonal/>
    </ns0:border>
    <ns0:border>
      <ns0:left/>
      <ns0:right style="thin">
        <ns0:color rgb="FF38383B"/>
      </ns0:right>
      <ns0:top style="thin">
        <ns0:color rgb="FF38383B"/>
      </ns0:top>
      <ns0:bottom style="thin">
        <ns0:color rgb="FF38383B"/>
      </ns0:bottom>
      <ns0:diagonal/>
    </ns0:border>
    <ns0:border>
      <ns0:left/>
      <ns0:right/>
      <ns0:top style="thin">
        <ns0:color rgb="FF38383B"/>
      </ns0:top>
      <ns0:bottom style="thin">
        <ns0:color rgb="FF38383B"/>
      </ns0:bottom>
      <ns0:diagonal/>
    </ns0:border>
    <ns0:border>
      <ns0:left style="thin">
        <ns0:color indexed="64"/>
      </ns0:left>
      <ns0:right style="thin">
        <ns0:color indexed="64"/>
      </ns0:right>
      <ns0:top style="thin">
        <ns0:color indexed="64"/>
      </ns0:top>
      <ns0:bottom style="thin">
        <ns0:color indexed="64"/>
      </ns0:bottom>
      <ns0:diagonal/>
    </ns0:border>
    <ns0:border>
      <ns0:left style="thin">
        <ns0:color indexed="64"/>
      </ns0:left>
      <ns0:right/>
      <ns0:top style="thin">
        <ns0:color indexed="64"/>
      </ns0:top>
      <ns0:bottom style="thin">
        <ns0:color indexed="64"/>
      </ns0:bottom>
      <ns0:diagonal/>
    </ns0:border>
    <ns0:border>
      <ns0:left/>
      <ns0:right style="thin">
        <ns0:color indexed="64"/>
      </ns0:right>
      <ns0:top style="thin">
        <ns0:color indexed="64"/>
      </ns0:top>
      <ns0:bottom style="thin">
        <ns0:color indexed="64"/>
      </ns0:bottom>
      <ns0:diagonal/>
    </ns0:border>
    <ns0:border>
      <ns0:left/>
      <ns0:right/>
      <ns0:top style="thin">
        <ns0:color auto="1"/>
      </ns0:top>
      <ns0:bottom style="thin">
        <ns0:color auto="1"/>
      </ns0:bottom>
      <ns0:diagonal/>
    </ns0:border>
    <ns0:border>
      <ns0:left style="thin">
        <ns0:color rgb="FF38383B"/>
      </ns0:left>
      <ns0:right style="thin">
        <ns0:color rgb="FF38383B"/>
      </ns0:right>
      <ns0:top/>
      <ns0:bottom/>
      <ns0:diagonal/>
    </ns0:border>
  </ns0:borders>
  <ns0:cellStyleXfs count="42">
    <ns0:xf numFmtId="0" fontId="0" fillId="0" borderId="0"/>
    <ns0:xf numFmtId="164" fontId="30" fillId="0" borderId="0" applyFont="0" applyFill="0" applyBorder="0" applyAlignment="0" applyProtection="0"/>
    <ns0:xf numFmtId="0" fontId="31" fillId="0" borderId="0"/>
    <ns0:xf numFmtId="0" fontId="32" fillId="0" borderId="0"/>
    <ns0:xf numFmtId="0" fontId="1" fillId="0" borderId="0"/>
    <ns0:xf numFmtId="164" fontId="1" fillId="0" borderId="0" applyFont="0" applyFill="0" applyBorder="0" applyAlignment="0" applyProtection="0"/>
    <ns0:xf numFmtId="0" fontId="12" fillId="0" borderId="0"/>
    <ns0:xf numFmtId="9" fontId="33" fillId="0" borderId="0" applyFont="0" applyFill="0" applyBorder="0" applyAlignment="0" applyProtection="0"/>
    <ns0:xf numFmtId="0" fontId="34" fillId="0" borderId="0" applyNumberFormat="0" applyFill="0" applyBorder="0" applyProtection="0">
      <ns0:alignment vertical="top" wrapText="1"/>
    </ns0:xf>
    <ns0:xf numFmtId="0" fontId="35" fillId="0" borderId="0"/>
    <ns0:xf numFmtId="0" fontId="33" fillId="0" borderId="0"/>
    <ns0:xf numFmtId="0" fontId="12" fillId="0" borderId="5">
      <ns0:alignment horizontal="center"/>
    </ns0:xf>
    <ns0:xf numFmtId="0" fontId="33" fillId="0" borderId="0">
      <ns0:alignment vertical="top"/>
    </ns0:xf>
    <ns0:xf numFmtId="0" fontId="12" fillId="0" borderId="5">
      <ns0:alignment horizontal="center"/>
    </ns0:xf>
    <ns0:xf numFmtId="0" fontId="12" fillId="0" borderId="0">
      <ns0:alignment vertical="top"/>
    </ns0:xf>
    <ns0:xf numFmtId="0" fontId="33" fillId="0" borderId="0"/>
    <ns0:xf numFmtId="0" fontId="38" fillId="0" borderId="0">
      <ns0:alignment horizontal="right" vertical="top" wrapText="1"/>
    </ns0:xf>
    <ns0:xf numFmtId="0" fontId="12" fillId="0" borderId="0"/>
    <ns0:xf numFmtId="0" fontId="33" fillId="0" borderId="0"/>
    <ns0:xf numFmtId="0" fontId="33" fillId="0" borderId="0"/>
    <ns0:xf numFmtId="0" fontId="12" fillId="0" borderId="0"/>
    <ns0:xf numFmtId="0" fontId="12" fillId="0" borderId="0"/>
    <ns0:xf numFmtId="0" fontId="33" fillId="0" borderId="0"/>
    <ns0:xf numFmtId="2" fontId="37" fillId="0" borderId="0">
      <ns0:alignment horizontal="right" vertical="top"/>
    </ns0:xf>
    <ns0:xf numFmtId="0" fontId="33" fillId="0" borderId="0"/>
    <ns0:xf numFmtId="0" fontId="12" fillId="0" borderId="0"/>
    <ns0:xf numFmtId="0" fontId="12" fillId="0" borderId="5">
      <ns0:alignment horizontal="center" wrapText="1"/>
    </ns0:xf>
    <ns0:xf numFmtId="0" fontId="33" fillId="0" borderId="0">
      <ns0:alignment vertical="top"/>
    </ns0:xf>
    <ns0:xf numFmtId="0" fontId="33" fillId="0" borderId="0">
      <ns0:alignment vertical="top"/>
    </ns0:xf>
    <ns0:xf numFmtId="0" fontId="37" fillId="0" borderId="5">
      <ns0:alignment horizontal="center" vertical="top"/>
    </ns0:xf>
    <ns0:xf numFmtId="0" fontId="37" fillId="0" borderId="5">
      <ns0:alignment horizontal="center" vertical="center"/>
    </ns0:xf>
    <ns0:xf numFmtId="0" fontId="12" fillId="0" borderId="0"/>
    <ns0:xf numFmtId="0" fontId="12" fillId="0" borderId="5">
      <ns0:alignment horizontal="center" wrapText="1"/>
    </ns0:xf>
    <ns0:xf numFmtId="0" fontId="12" fillId="0" borderId="5">
      <ns0:alignment horizontal="center"/>
    </ns0:xf>
    <ns0:xf numFmtId="0" fontId="12" fillId="0" borderId="5">
      <ns0:alignment horizontal="center" wrapText="1"/>
    </ns0:xf>
    <ns0:xf numFmtId="0" fontId="33" fillId="0" borderId="0"/>
    <ns0:xf numFmtId="0" fontId="12" fillId="0" borderId="0">
      <ns0:alignment horizontal="center"/>
    </ns0:xf>
    <ns0:xf numFmtId="0" fontId="12" fillId="0" borderId="0">
      <ns0:alignment horizontal="left" vertical="top"/>
    </ns0:xf>
    <ns0:xf numFmtId="0" fontId="12" fillId="0" borderId="0"/>
    <ns0:xf numFmtId="0" fontId="31" fillId="0" borderId="0"/>
    <ns0:xf numFmtId="0" fontId="42" fillId="0" borderId="0"/>
    <ns0:xf numFmtId="0" fontId="45" fillId="0" borderId="0"/>
  </ns0:cellStyleXfs>
  <ns0:cellXfs count="72">
    <ns0:xf numFmtId="0" fontId="0" fillId="0" borderId="0" xfId="0" applyAlignment="1">
      <ns0:alignment horizontal="left" vertical="top"/>
    </ns0:xf>
    <ns0:xf numFmtId="0" fontId="2" fillId="0" borderId="0" xfId="0" applyFont="1" applyAlignment="1">
      <ns0:alignment horizontal="left" vertical="top"/>
    </ns0:xf>
    <ns0:xf numFmtId="0" fontId="3" fillId="0" borderId="0" xfId="0" applyFont="1" applyAlignment="1">
      <ns0:alignment horizontal="left" vertical="top"/>
    </ns0:xf>
    <ns0:xf numFmtId="0" fontId="5" fillId="0" borderId="0" xfId="0" applyFont="1" applyAlignment="1">
      <ns0:alignment horizontal="left" vertical="top"/>
    </ns0:xf>
    <ns0:xf numFmtId="0" fontId="4" fillId="0" borderId="0" xfId="0" applyFont="1" applyAlignment="1">
      <ns0:alignment horizontal="left" vertical="top"/>
    </ns0:xf>
    <ns0:xf numFmtId="4" fontId="13" fillId="0" borderId="5" xfId="0" applyNumberFormat="1" applyFont="1" applyBorder="1" applyAlignment="1">
      <ns0:alignment horizontal="center" vertical="top" shrinkToFit="1"/>
    </ns0:xf>
    <ns0:xf numFmtId="0" fontId="4" fillId="0" borderId="5" xfId="0" applyFont="1" applyBorder="1" applyAlignment="1">
      <ns0:alignment horizontal="center" vertical="top" wrapText="1"/>
    </ns0:xf>
    <ns0:xf numFmtId="0" fontId="31" fillId="0" borderId="5" xfId="0" applyNumberFormat="1" applyFont="1" applyFill="1" applyBorder="1" applyAlignment="1" applyProtection="1">
      <ns0:alignment horizontal="center" vertical="top" wrapText="1"/>
    </ns0:xf>
    <ns0:xf numFmtId="4" fontId="13" fillId="0" borderId="5" xfId="0" applyNumberFormat="1" applyFont="1" applyFill="1" applyBorder="1" applyAlignment="1">
      <ns0:alignment horizontal="center" vertical="top" shrinkToFit="1"/>
    </ns0:xf>
    <ns0:xf numFmtId="0" fontId="4" fillId="0" borderId="5" xfId="0" applyFont="1" applyBorder="1" applyAlignment="1">
      <ns0:alignment horizontal="left" vertical="top"/>
    </ns0:xf>
    <ns0:xf numFmtId="1" fontId="39" fillId="0" borderId="5" xfId="0" applyNumberFormat="1" applyFont="1" applyFill="1" applyBorder="1" applyAlignment="1" applyProtection="1">
      <ns0:alignment horizontal="center" vertical="top" wrapText="1"/>
    </ns0:xf>
    <ns0:xf numFmtId="0" fontId="6" fillId="0" borderId="1" xfId="0" applyFont="1" applyBorder="1" applyAlignment="1">
      <ns0:alignment horizontal="left" vertical="top" wrapText="1" indent="1"/>
    </ns0:xf>
    <ns0:xf numFmtId="0" fontId="21" fillId="0" borderId="1" xfId="0" applyFont="1" applyBorder="1" applyAlignment="1">
      <ns0:alignment horizontal="left" vertical="top" wrapText="1" indent="2"/>
    </ns0:xf>
    <ns0:xf numFmtId="0" fontId="12" fillId="0" borderId="1" xfId="0" applyFont="1" applyBorder="1" applyAlignment="1">
      <ns0:alignment horizontal="left" vertical="top" wrapText="1" indent="2"/>
    </ns0:xf>
    <ns0:xf numFmtId="0" fontId="4" fillId="0" borderId="1" xfId="0" applyFont="1" applyBorder="1" applyAlignment="1">
      <ns0:alignment horizontal="left" vertical="top" wrapText="1"/>
    </ns0:xf>
    <ns0:xf numFmtId="0" fontId="10" fillId="0" borderId="1" xfId="0" applyFont="1" applyBorder="1" applyAlignment="1">
      <ns0:alignment horizontal="left" vertical="top" wrapText="1"/>
    </ns0:xf>
    <ns0:xf numFmtId="0" fontId="4" fillId="0" borderId="5" xfId="0" applyFont="1" applyBorder="1" applyAlignment="1">
      <ns0:alignment horizontal="center" vertical="center" wrapText="1"/>
    </ns0:xf>
    <ns0:xf numFmtId="0" fontId="5" fillId="0" borderId="5" xfId="0" applyFont="1" applyBorder="1" applyAlignment="1">
      <ns0:alignment horizontal="left" vertical="top"/>
    </ns0:xf>
    <ns0:xf numFmtId="1" fontId="5" fillId="0" borderId="5" xfId="0" applyNumberFormat="1" applyFont="1" applyBorder="1" applyAlignment="1">
      <ns0:alignment horizontal="left" vertical="top"/>
    </ns0:xf>
    <ns0:xf numFmtId="164" fontId="5" fillId="0" borderId="5" xfId="1" applyFont="1" applyBorder="1" applyAlignment="1">
      <ns0:alignment horizontal="left" vertical="top"/>
    </ns0:xf>
    <ns0:xf numFmtId="0" fontId="41" fillId="0" borderId="7" xfId="0" applyFont="1" applyBorder="1" applyAlignment="1">
      <ns0:alignment horizontal="left" vertical="top" wrapText="1"/>
    </ns0:xf>
    <ns0:xf numFmtId="4" fontId="4" fillId="0" borderId="5" xfId="0" applyNumberFormat="1" applyFont="1" applyBorder="1" applyAlignment="1">
      <ns0:alignment horizontal="center" vertical="top"/>
    </ns0:xf>
    <ns0:xf numFmtId="166" fontId="11" fillId="0" borderId="5" xfId="0" applyNumberFormat="1" applyFont="1" applyBorder="1" applyAlignment="1">
      <ns0:alignment horizontal="center" vertical="top" shrinkToFit="1"/>
    </ns0:xf>
    <ns0:xf numFmtId="165" fontId="11" fillId="0" borderId="5" xfId="0" applyNumberFormat="1" applyFont="1" applyBorder="1" applyAlignment="1">
      <ns0:alignment horizontal="center" vertical="top" shrinkToFit="1"/>
    </ns0:xf>
    <ns0:xf numFmtId="0" fontId="12" fillId="0" borderId="5" xfId="0" applyFont="1" applyBorder="1" applyAlignment="1">
      <ns0:alignment horizontal="left" vertical="top" wrapText="1"/>
    </ns0:xf>
    <ns0:xf numFmtId="1" fontId="39" fillId="0" borderId="5" xfId="40" applyNumberFormat="1" applyFont="1" applyFill="1" applyBorder="1" applyAlignment="1" applyProtection="1">
      <ns0:alignment horizontal="center" vertical="top" wrapText="1"/>
    </ns0:xf>
    <ns0:xf numFmtId="0" fontId="39" fillId="0" borderId="5" xfId="40" applyNumberFormat="1" applyFont="1" applyFill="1" applyBorder="1" applyAlignment="1" applyProtection="1">
      <ns0:alignment vertical="top" wrapText="1"/>
    </ns0:xf>
    <ns0:xf numFmtId="0" fontId="31" fillId="0" borderId="5" xfId="40" applyNumberFormat="1" applyFont="1" applyFill="1" applyBorder="1" applyAlignment="1" applyProtection="1">
      <ns0:alignment horizontal="center" vertical="top" wrapText="1"/>
    </ns0:xf>
    <ns0:xf numFmtId="165" fontId="39" fillId="0" borderId="5" xfId="40" applyNumberFormat="1" applyFont="1" applyFill="1" applyBorder="1" applyAlignment="1" applyProtection="1">
      <ns0:alignment horizontal="center" vertical="top" wrapText="1"/>
    </ns0:xf>
    <ns0:xf numFmtId="0" fontId="5" fillId="0" borderId="6" xfId="0" applyFont="1" applyBorder="1" applyAlignment="1">
      <ns0:alignment horizontal="left" vertical="top"/>
    </ns0:xf>
    <ns0:xf numFmtId="0" fontId="4" fillId="0" borderId="0" xfId="0" applyFont="1" applyAlignment="1">
      <ns0:alignment horizontal="left" vertical="top"/>
    </ns0:xf>
    <ns0:xf numFmtId="0" fontId="43" fillId="0" borderId="5" xfId="0" applyFont="1" applyBorder="1" applyAlignment="1">
      <ns0:alignment horizontal="left" vertical="top" wrapText="1"/>
    </ns0:xf>
    <ns0:xf numFmtId="0" fontId="44" fillId="0" borderId="5" xfId="0" applyFont="1" applyBorder="1" applyAlignment="1">
      <ns0:alignment horizontal="right" vertical="top" wrapText="1"/>
    </ns0:xf>
    <ns0:xf numFmtId="0" fontId="43" fillId="0" borderId="5" xfId="0" applyFont="1" applyBorder="1" applyAlignment="1">
      <ns0:alignment horizontal="center" vertical="top" wrapText="1"/>
    </ns0:xf>
    <ns0:xf numFmtId="0" fontId="44" fillId="0" borderId="5" xfId="0" applyFont="1" applyBorder="1" applyAlignment="1">
      <ns0:alignment horizontal="center" vertical="top" wrapText="1"/>
    </ns0:xf>
    <ns0:xf numFmtId="0" fontId="43" fillId="0" borderId="5" xfId="0" applyFont="1" applyBorder="1" applyAlignment="1">
      <ns0:alignment horizontal="center" vertical="top"/>
    </ns0:xf>
    <ns0:xf numFmtId="4" fontId="47" fillId="0" borderId="5" xfId="0" applyNumberFormat="1" applyFont="1" applyBorder="1" applyAlignment="1">
      <ns0:alignment horizontal="center" vertical="top" shrinkToFit="1"/>
    </ns0:xf>
    <ns0:xf numFmtId="0" fontId="12" fillId="0" borderId="2" xfId="0" applyFont="1" applyBorder="1" applyAlignment="1">
      <ns0:alignment horizontal="center" vertical="top" wrapText="1"/>
    </ns0:xf>
    <ns0:xf numFmtId="0" fontId="12" fillId="0" borderId="3" xfId="0" applyFont="1" applyBorder="1" applyAlignment="1">
      <ns0:alignment horizontal="center" vertical="top" wrapText="1"/>
    </ns0:xf>
    <ns0:xf numFmtId="0" fontId="12" fillId="0" borderId="2" xfId="0" applyFont="1" applyBorder="1" applyAlignment="1">
      <ns0:alignment horizontal="left" vertical="center" wrapText="1" indent="4"/>
    </ns0:xf>
    <ns0:xf numFmtId="0" fontId="12" fillId="0" borderId="4" xfId="0" applyFont="1" applyBorder="1" applyAlignment="1">
      <ns0:alignment horizontal="left" vertical="center" wrapText="1" indent="4"/>
    </ns0:xf>
    <ns0:xf numFmtId="0" fontId="12" fillId="0" borderId="3" xfId="0" applyFont="1" applyBorder="1" applyAlignment="1">
      <ns0:alignment horizontal="left" vertical="center" wrapText="1" indent="4"/>
    </ns0:xf>
    <ns0:xf numFmtId="0" fontId="5" fillId="0" borderId="6" xfId="0" applyFont="1" applyBorder="1" applyAlignment="1">
      <ns0:alignment horizontal="left" vertical="top"/>
    </ns0:xf>
    <ns0:xf numFmtId="0" fontId="5" fillId="0" borderId="8" xfId="0" applyFont="1" applyBorder="1" applyAlignment="1">
      <ns0:alignment horizontal="left" vertical="top"/>
    </ns0:xf>
    <ns0:xf numFmtId="0" fontId="5" fillId="0" borderId="7" xfId="0" applyFont="1" applyBorder="1" applyAlignment="1">
      <ns0:alignment horizontal="left" vertical="top"/>
    </ns0:xf>
    <ns0:xf numFmtId="0" fontId="5" fillId="0" borderId="0" xfId="0" applyFont="1" applyAlignment="1">
      <ns0:alignment horizontal="center" vertical="center"/>
    </ns0:xf>
    <ns0:xf numFmtId="0" fontId="12" fillId="0" borderId="2" xfId="0" applyFont="1" applyBorder="1" applyAlignment="1">
      <ns0:alignment horizontal="left" vertical="top" wrapText="1" indent="2"/>
    </ns0:xf>
    <ns0:xf numFmtId="0" fontId="12" fillId="0" borderId="4" xfId="0" applyFont="1" applyBorder="1" applyAlignment="1">
      <ns0:alignment horizontal="left" vertical="top" wrapText="1" indent="2"/>
    </ns0:xf>
    <ns0:xf numFmtId="0" fontId="12" fillId="0" borderId="3" xfId="0" applyFont="1" applyBorder="1" applyAlignment="1">
      <ns0:alignment horizontal="left" vertical="top" wrapText="1" indent="2"/>
    </ns0:xf>
    <ns0:xf numFmtId="0" fontId="12" fillId="0" borderId="1" xfId="0" applyFont="1" applyBorder="1" applyAlignment="1">
      <ns0:alignment horizontal="center" vertical="top" wrapText="1"/>
    </ns0:xf>
    <ns0:xf numFmtId="0" fontId="12" fillId="0" borderId="9" xfId="0" applyFont="1" applyBorder="1" applyAlignment="1">
      <ns0:alignment horizontal="center" vertical="top" wrapText="1"/>
    </ns0:xf>
    <ns0:xf numFmtId="0" fontId="4" fillId="0" borderId="1" xfId="0" applyFont="1" applyBorder="1" applyAlignment="1">
      <ns0:alignment horizontal="left" vertical="center" wrapText="1" indent="1"/>
    </ns0:xf>
    <ns0:xf numFmtId="0" fontId="4" fillId="0" borderId="9" xfId="0" applyFont="1" applyBorder="1" applyAlignment="1">
      <ns0:alignment horizontal="left" vertical="center" wrapText="1" indent="1"/>
    </ns0:xf>
    <ns0:xf numFmtId="1" fontId="40" fillId="0" borderId="6" xfId="40" applyNumberFormat="1" applyFont="1" applyFill="1" applyBorder="1" applyAlignment="1" applyProtection="1">
      <ns0:alignment horizontal="center" vertical="top" wrapText="1"/>
    </ns0:xf>
    <ns0:xf numFmtId="1" fontId="40" fillId="0" borderId="8" xfId="40" applyNumberFormat="1" applyFont="1" applyFill="1" applyBorder="1" applyAlignment="1" applyProtection="1">
      <ns0:alignment horizontal="center" vertical="top" wrapText="1"/>
    </ns0:xf>
    <ns0:xf numFmtId="1" fontId="40" fillId="0" borderId="7" xfId="40" applyNumberFormat="1" applyFont="1" applyFill="1" applyBorder="1" applyAlignment="1" applyProtection="1">
      <ns0:alignment horizontal="center" vertical="top" wrapText="1"/>
    </ns0:xf>
    <ns0:xf numFmtId="0" fontId="4" fillId="0" borderId="1" xfId="0" applyFont="1" applyBorder="1" applyAlignment="1">
      <ns0:alignment horizontal="center" vertical="top" wrapText="1"/>
    </ns0:xf>
    <ns0:xf numFmtId="0" fontId="4" fillId="0" borderId="9" xfId="0" applyFont="1" applyBorder="1" applyAlignment="1">
      <ns0:alignment horizontal="center" vertical="top" wrapText="1"/>
    </ns0:xf>
    <ns0:xf numFmtId="0" fontId="4" fillId="0" borderId="0" xfId="0" applyFont="1" applyAlignment="1">
      <ns0:alignment horizontal="left" vertical="top"/>
    </ns0:xf>
    <ns0:xf numFmtId="0" fontId="5" fillId="0" borderId="6" xfId="0" applyFont="1" applyBorder="1" applyAlignment="1">
      <ns0:alignment horizontal="center" vertical="center" wrapText="1"/>
    </ns0:xf>
    <ns0:xf numFmtId="0" fontId="5" fillId="0" borderId="8" xfId="0" applyFont="1" applyBorder="1" applyAlignment="1">
      <ns0:alignment horizontal="center" vertical="center" wrapText="1"/>
    </ns0:xf>
    <ns0:xf numFmtId="0" fontId="5" fillId="0" borderId="7" xfId="0" applyFont="1" applyBorder="1" applyAlignment="1">
      <ns0:alignment horizontal="center" vertical="center" wrapText="1"/>
    </ns0:xf>
    <ns0:xf numFmtId="0" fontId="7" fillId="0" borderId="1" xfId="0" applyFont="1" applyBorder="1" applyAlignment="1">
      <ns0:alignment horizontal="center" vertical="center" wrapText="1"/>
    </ns0:xf>
    <ns0:xf numFmtId="0" fontId="12" fillId="0" borderId="9" xfId="0" applyFont="1" applyBorder="1" applyAlignment="1">
      <ns0:alignment horizontal="center" vertical="center" wrapText="1"/>
    </ns0:xf>
    <ns0:xf numFmtId="0" fontId="4" fillId="0" borderId="1" xfId="0" applyFont="1" applyBorder="1" applyAlignment="1">
      <ns0:alignment horizontal="left" vertical="top" wrapText="1" indent="1"/>
    </ns0:xf>
    <ns0:xf numFmtId="0" fontId="4" fillId="0" borderId="9" xfId="0" applyFont="1" applyBorder="1" applyAlignment="1">
      <ns0:alignment horizontal="left" vertical="top" wrapText="1" indent="1"/>
    </ns0:xf>
    <ns0:xf numFmtId="0" fontId="4" fillId="0" borderId="2" xfId="0" applyFont="1" applyBorder="1" applyAlignment="1">
      <ns0:alignment horizontal="center" vertical="top" wrapText="1"/>
    </ns0:xf>
    <ns0:xf numFmtId="0" fontId="4" fillId="0" borderId="3" xfId="0" applyFont="1" applyBorder="1" applyAlignment="1">
      <ns0:alignment horizontal="center" vertical="top" wrapText="1"/>
    </ns0:xf>
    <ns0:xf numFmtId="0" fontId="12" fillId="0" borderId="2" xfId="0" applyFont="1" applyBorder="1" applyAlignment="1">
      <ns0:alignment horizontal="left" vertical="center" wrapText="1" indent="3"/>
    </ns0:xf>
    <ns0:xf numFmtId="0" fontId="12" fillId="0" borderId="3" xfId="0" applyFont="1" applyBorder="1" applyAlignment="1">
      <ns0:alignment horizontal="left" vertical="center" wrapText="1" indent="3"/>
    </ns0:xf>
    <ns0:xf numFmtId="0" fontId="4" fillId="0" borderId="5" xfId="0" applyFont="1" applyBorder="1" applyAlignment="1">
      <ns0:alignment horizontal="left" vertical="top" wrapText="1"/>
    </ns0:xf>
    <ns0:xf numFmtId="4" fontId="5" fillId="0" borderId="5" xfId="1" applyFont="1" applyBorder="1" applyAlignment="1" applyNumberFormat="1">
      <ns0:alignment horizontal="left" vertical="top"/>
    </ns0:xf>
  </ns0:cellXfs>
  <ns0:cellStyles count="42">
    <ns0:cellStyle name="Акт" xfId="11"/>
    <ns0:cellStyle name="АктМТСН" xfId="12"/>
    <ns0:cellStyle name="ВедРесурсов" xfId="13"/>
    <ns0:cellStyle name="ВедРесурсовАкт" xfId="14"/>
    <ns0:cellStyle name="Индексы" xfId="15"/>
    <ns0:cellStyle name="Итоги" xfId="16"/>
    <ns0:cellStyle name="ИтогоАктБазЦ" xfId="17"/>
    <ns0:cellStyle name="ИтогоАктБИМ" xfId="18"/>
    <ns0:cellStyle name="ИтогоАктРесМет" xfId="19"/>
    <ns0:cellStyle name="ИтогоАктТекЦ" xfId="20"/>
    <ns0:cellStyle name="ИтогоБазЦ" xfId="21"/>
    <ns0:cellStyle name="ИтогоБИМ" xfId="22"/>
    <ns0:cellStyle name="ИтогоБИМ 2" xfId="23"/>
    <ns0:cellStyle name="ИтогоРесМет" xfId="24"/>
    <ns0:cellStyle name="ИтогоТекЦ" xfId="25"/>
    <ns0:cellStyle name="ЛокСмета" xfId="26"/>
    <ns0:cellStyle name="ЛокСмМТСН" xfId="27"/>
    <ns0:cellStyle name="ЛокСмМТСН 2" xfId="28"/>
    <ns0:cellStyle name="М29" xfId="29"/>
    <ns0:cellStyle name="ОбСмета" xfId="30"/>
    <ns0:cellStyle name="Обычный" xfId="0" builtinId="0"/>
    <ns0:cellStyle name="Обычный 2" xfId="2"/>
    <ns0:cellStyle name="Обычный 2 2" xfId="9"/>
    <ns0:cellStyle name="Обычный 2 3" xfId="6"/>
    <ns0:cellStyle name="Обычный 3" xfId="8"/>
    <ns0:cellStyle name="Обычный 4" xfId="3"/>
    <ns0:cellStyle name="Обычный 4 2" xfId="39"/>
    <ns0:cellStyle name="Обычный 5" xfId="4"/>
    <ns0:cellStyle name="Обычный 6" xfId="10"/>
    <ns0:cellStyle name="Обычный 7" xfId="40"/>
    <ns0:cellStyle name="Обычный 8" xfId="41"/>
    <ns0:cellStyle name="Параметр" xfId="31"/>
    <ns0:cellStyle name="ПеременныеСметы" xfId="32"/>
    <ns0:cellStyle name="Процентный 2" xfId="7"/>
    <ns0:cellStyle name="РесСмета" xfId="33"/>
    <ns0:cellStyle name="СводкаСтоимРаб" xfId="34"/>
    <ns0:cellStyle name="СводРасч" xfId="35"/>
    <ns0:cellStyle name="Титул" xfId="36"/>
    <ns0:cellStyle name="Финансовый" xfId="1" builtinId="3"/>
    <ns0:cellStyle name="Финансовый 2" xfId="5"/>
    <ns0:cellStyle name="Хвост" xfId="37"/>
    <ns0:cellStyle name="Экспертиза" xfId="38"/>
  </ns0:cellStyles>
  <ns0:dxfs count="0"/>
  <ns0:tableStyles count="0" defaultTableStyle="TableStyleMedium9" defaultPivotStyle="PivotStyleLight16"/>
  <ns0:extLst>
    <ns0:ext uri="{EB79DEF2-80B8-43e5-95BD-54CBDDF9020C}">
      <ns2:slicerStyles defaultSlicerStyle="SlicerStyleLight1"/>
    </ns0:ext>
  </ns0:extLst>
</ns0:styleSheet>
</file>

<file path=xl/_rels/workbook.xml.rels><?xml version='1.0' encoding='UTF-8' standalone='yes'?>
<ns0:Relationships xmlns:ns0="http://schemas.openxmlformats.org/package/2006/relationships"><ns0:Relationship Id="rId3" Type="http://schemas.openxmlformats.org/officeDocument/2006/relationships/theme" Target="theme/theme1.xml"/><ns0:Relationship Id="rId1" Type="http://schemas.openxmlformats.org/officeDocument/2006/relationships/worksheet" Target="worksheets/sheet1.xml"/><ns0:Relationship Id="rId5" Type="http://schemas.openxmlformats.org/officeDocument/2006/relationships/sharedStrings" Target="sharedStrings.xml"/><ns0:Relationship Id="rId4" Type="http://schemas.openxmlformats.org/officeDocument/2006/relationships/styles" Target="styles.xml"/></ns0: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ns0:worksheet xmlns:ns0="http://schemas.openxmlformats.org/spreadsheetml/2006/main" xmlns:ns1="http://schemas.openxmlformats.org/markup-compatibility/2006" xmlns:ns2="http://schemas.openxmlformats.org/officeDocument/2006/relationships" xmlns:x14ac="http://schemas.microsoft.com/office/spreadsheetml/2009/9/ac" ns1:Ignorable="x14ac">
  <ns0:sheetPr>
    <ns0:pageSetUpPr fitToPage="1"/>
  </ns0:sheetPr>
  <ns0:dimension ref="A1:R69"/>
  <ns0:sheetViews>
    <ns0:sheetView tabSelected="1" view="pageBreakPreview" zoomScale="70" zoomScaleNormal="100" zoomScaleSheetLayoutView="70" workbookViewId="0">
      <ns0:pane ySplit="7" topLeftCell="A59" activePane="bottomLeft" state="frozen"/>
      <ns0:selection pane="bottomLeft" activeCell="N66" sqref="N66"/>
    </ns0:sheetView>
  </ns0:sheetViews>
  <ns0:sheetFormatPr defaultRowHeight="12.75"/>
  <ns0:cols>
    <ns0:col min="1" max="1" width="5.33203125" style="4" customWidth="1"/>
    <ns0:col min="2" max="2" width="8.6640625" style="4" customWidth="1"/>
    <ns0:col min="3" max="4" width="12.1640625" style="4" customWidth="1"/>
    <ns0:col min="5" max="5" width="21.33203125" style="4" customWidth="1"/>
    <ns0:col min="6" max="6" width="25.1640625" style="4" customWidth="1"/>
    <ns0:col min="7" max="7" width="9.6640625" style="4" customWidth="1"/>
    <ns0:col min="8" max="8" width="16.83203125" style="4" customWidth="1"/>
    <ns0:col min="9" max="9" width="14.83203125" style="4" customWidth="1"/>
    <ns0:col min="10" max="10" width="14.1640625" style="4" customWidth="1"/>
    <ns0:col min="11" max="11" width="16" style="4" customWidth="1"/>
    <ns0:col min="12" max="12" width="17.33203125" style="4" customWidth="1"/>
    <ns0:col min="13" max="13" width="21.1640625" style="4" customWidth="1"/>
    <ns0:col min="14" max="14" width="17" style="4" customWidth="1"/>
    <ns0:col min="15" max="15" width="16.83203125" style="4" customWidth="1"/>
    <ns0:col min="16" max="16" width="16" style="4" customWidth="1"/>
    <ns0:col min="17" max="17" width="14.5" style="4" customWidth="1"/>
    <ns0:col min="18" max="18" width="16.1640625" style="4" customWidth="1"/>
    <ns0:col min="19" max="16384" width="9.33203125" style="4"/>
  </ns0:cols>
  <ns0:sheetData>
    <ns0:row r="1" spans="1:18">
      <ns0:c r="A1" s="45" t="s">
        <ns0:v>17</ns0:v>
      </ns0:c>
      <ns0:c r="B1" s="45"/>
      <ns0:c r="C1" s="45"/>
      <ns0:c r="D1" s="45"/>
      <ns0:c r="E1" s="45"/>
      <ns0:c r="F1" s="45"/>
      <ns0:c r="G1" s="45"/>
      <ns0:c r="H1" s="45"/>
      <ns0:c r="I1" s="45"/>
      <ns0:c r="J1" s="45"/>
      <ns0:c r="K1" s="45"/>
      <ns0:c r="L1" s="45"/>
      <ns0:c r="M1" s="45"/>
      <ns0:c r="N1" s="45"/>
      <ns0:c r="O1" s="45"/>
      <ns0:c r="P1" s="45"/>
      <ns0:c r="Q1" s="45"/>
      <ns0:c r="R1" s="45"/>
    </ns0:row>
    <ns0:row r="2" spans="1:18">
      <ns0:c r="A2" s="3" t="s">
        <ns0:v>5</ns0:v>
      </ns0:c>
      <ns0:c r="B2" s="3"/>
      <ns0:c r="C2" s="3"/>
      <ns0:c r="D2" s="3"/>
      <ns0:c r="E2" s="3"/>
      <ns0:c r="F2" s="3"/>
      <ns0:c r="G2" s="3"/>
      <ns0:c r="H2" s="3"/>
      <ns0:c r="I2" s="3"/>
      <ns0:c r="J2" s="3"/>
      <ns0:c r="K2" s="3"/>
      <ns0:c r="L2" s="3"/>
      <ns0:c r="M2" s="2"/>
      <ns0:c r="N2" s="2"/>
      <ns0:c r="O2" s="2"/>
      <ns0:c r="P2" s="1"/>
      <ns0:c r="Q2" s="1"/>
      <ns0:c r="R2" s="1"/>
    </ns0:row>
    <ns0:row r="3" spans="1:18">
      <ns0:c r="A3" s="3"/>
      <ns0:c r="B3" s="3"/>
      <ns0:c r="C3" s="3"/>
      <ns0:c r="D3" s="3"/>
      <ns0:c r="E3" s="3"/>
      <ns0:c r="F3" s="3"/>
      <ns0:c r="G3" s="3"/>
      <ns0:c r="H3" s="3"/>
      <ns0:c r="I3" s="3"/>
      <ns0:c r="J3" s="3"/>
      <ns0:c r="K3" s="3"/>
      <ns0:c r="L3" s="3"/>
      <ns0:c r="M3" s="2"/>
      <ns0:c r="N3" s="2"/>
      <ns0:c r="O3" s="2"/>
      <ns0:c r="P3" s="1"/>
      <ns0:c r="Q3" s="1"/>
      <ns0:c r="R3" s="1"/>
    </ns0:row>
    <ns0:row r="4" spans="1:18">
      <ns0:c r="A4" s="45" t="s">
        <ns0:v>32</ns0:v>
      </ns0:c>
      <ns0:c r="B4" s="45"/>
      <ns0:c r="C4" s="45"/>
      <ns0:c r="D4" s="45"/>
      <ns0:c r="E4" s="45"/>
      <ns0:c r="F4" s="45"/>
      <ns0:c r="G4" s="45"/>
      <ns0:c r="H4" s="45"/>
      <ns0:c r="I4" s="3"/>
      <ns0:c r="J4" s="3"/>
      <ns0:c r="K4" s="3"/>
      <ns0:c r="L4" s="3"/>
      <ns0:c r="M4" s="2"/>
      <ns0:c r="N4" s="2"/>
      <ns0:c r="O4" s="2"/>
      <ns0:c r="P4" s="1"/>
      <ns0:c r="Q4" s="1"/>
      <ns0:c r="R4" s="1"/>
    </ns0:row>
    <ns0:row r="6" spans="1:18">
      <ns0:c r="A6" s="62" t="s">
        <ns0:v>0</ns0:v>
      </ns0:c>
      <ns0:c r="B6" s="64" t="s">
        <ns0:v>1</ns0:v>
      </ns0:c>
      <ns0:c r="C6" s="66" t="s">
        <ns0:v>6</ns0:v>
      </ns0:c>
      <ns0:c r="D6" s="67"/>
      <ns0:c r="E6" s="68" t="s">
        <ns0:v>7</ns0:v>
      </ns0:c>
      <ns0:c r="F6" s="69"/>
      <ns0:c r="G6" s="49" t="s">
        <ns0:v>16</ns0:v>
      </ns0:c>
      <ns0:c r="H6" s="46" t="s">
        <ns0:v>8</ns0:v>
      </ns0:c>
      <ns0:c r="I6" s="47"/>
      <ns0:c r="J6" s="48"/>
      <ns0:c r="K6" s="39" t="s">
        <ns0:v>15</ns0:v>
      </ns0:c>
      <ns0:c r="L6" s="40"/>
      <ns0:c r="M6" s="40"/>
      <ns0:c r="N6" s="41"/>
      <ns0:c r="O6" s="51" t="s">
        <ns0:v>9</ns0:v>
      </ns0:c>
      <ns0:c r="P6" s="56" t="s">
        <ns0:v>13</ns0:v>
      </ns0:c>
      <ns0:c r="Q6" s="37" t="s">
        <ns0:v>14</ns0:v>
      </ns0:c>
      <ns0:c r="R6" s="38"/>
    </ns0:row>
    <ns0:row r="7" spans="1:18" ht="38.25">
      <ns0:c r="A7" s="63"/>
      <ns0:c r="B7" s="65"/>
      <ns0:c r="C7" s="11" t="s">
        <ns0:v>3</ns0:v>
      </ns0:c>
      <ns0:c r="D7" s="11" t="s">
        <ns0:v>2</ns0:v>
      </ns0:c>
      <ns0:c r="E7" s="12" t="s">
        <ns0:v>3</ns0:v>
      </ns0:c>
      <ns0:c r="F7" s="13" t="s">
        <ns0:v>10</ns0:v>
      </ns0:c>
      <ns0:c r="G7" s="50"/>
      <ns0:c r="H7" s="12" t="s">
        <ns0:v>3</ns0:v>
      </ns0:c>
      <ns0:c r="I7" s="14" t="s">
        <ns0:v>11</ns0:v>
      </ns0:c>
      <ns0:c r="J7" s="13" t="s">
        <ns0:v>10</ns0:v>
      </ns0:c>
      <ns0:c r="K7" s="12" t="s">
        <ns0:v>3</ns0:v>
      </ns0:c>
      <ns0:c r="L7" s="14" t="s">
        <ns0:v>12</ns0:v>
      </ns0:c>
      <ns0:c r="M7" s="15" t="s">
        <ns0:v>4</ns0:v>
      </ns0:c>
      <ns0:c r="N7" s="13" t="s">
        <ns0:v>10</ns0:v>
      </ns0:c>
      <ns0:c r="O7" s="52"/>
      <ns0:c r="P7" s="57"/>
      <ns0:c r="Q7" s="12" t="s">
        <ns0:v>3</ns0:v>
      </ns0:c>
      <ns0:c r="R7" s="13" t="s">
        <ns0:v>10</ns0:v>
      </ns0:c>
    </ns0:row>
    <ns0:row r="8" spans="1:18">
      <ns0:c r="A8" s="16">
        <ns0:v>1</ns0:v>
      </ns0:c>
      <ns0:c r="B8" s="16">
        <ns0:v>2</ns0:v>
      </ns0:c>
      <ns0:c r="C8" s="16">
        <ns0:v>3</ns0:v>
      </ns0:c>
      <ns0:c r="D8" s="16">
        <ns0:v>4</ns0:v>
      </ns0:c>
      <ns0:c r="E8" s="16">
        <ns0:v>5</ns0:v>
      </ns0:c>
      <ns0:c r="F8" s="16">
        <ns0:v>6</ns0:v>
      </ns0:c>
      <ns0:c r="G8" s="16">
        <ns0:v>7</ns0:v>
      </ns0:c>
      <ns0:c r="H8" s="16">
        <ns0:v>8</ns0:v>
      </ns0:c>
      <ns0:c r="I8" s="16">
        <ns0:v>9</ns0:v>
      </ns0:c>
      <ns0:c r="J8" s="16">
        <ns0:v>10</ns0:v>
      </ns0:c>
      <ns0:c r="K8" s="16">
        <ns0:v>11</ns0:v>
      </ns0:c>
      <ns0:c r="L8" s="16">
        <ns0:v>12</ns0:v>
      </ns0:c>
      <ns0:c r="M8" s="16">
        <ns0:v>13</ns0:v>
      </ns0:c>
      <ns0:c r="N8" s="16">
        <ns0:v>14</ns0:v>
      </ns0:c>
      <ns0:c r="O8" s="16">
        <ns0:v>15</ns0:v>
      </ns0:c>
      <ns0:c r="P8" s="16">
        <ns0:v>16</ns0:v>
      </ns0:c>
      <ns0:c r="Q8" s="16">
        <ns0:v>17</ns0:v>
      </ns0:c>
      <ns0:c r="R8" s="16">
        <ns0:v>18</ns0:v>
      </ns0:c>
    </ns0:row>
    <ns0:row r="9" spans="1:18" ht="35.25" customHeight="1">
      <ns0:c r="A9" s="6"/>
      <ns0:c r="B9" s="59" t="s">
        <ns0:v>33</ns0:v>
      </ns0:c>
      <ns0:c r="C9" s="60"/>
      <ns0:c r="D9" s="60"/>
      <ns0:c r="E9" s="60"/>
      <ns0:c r="F9" s="61"/>
      <ns0:c r="G9" s="7"/>
      <ns0:c r="H9" s="10"/>
      <ns0:c r="I9" s="10"/>
      <ns0:c r="J9" s="22"/>
      <ns0:c r="K9" s="5"/>
      <ns0:c r="L9" s="5"/>
      <ns0:c r="M9" s="21"/>
      <ns0:c r="N9" s="8"/>
      <ns0:c r="O9" s="8"/>
      <ns0:c r="P9" s="9"/>
      <ns0:c r="Q9" s="24"/>
      <ns0:c r="R9" s="24"/>
    </ns0:row>
    <ns0:row r="10" spans="1:18">
      <ns0:c r="A10" s="6">
        <ns0:v>1</ns0:v>
      </ns0:c>
      <ns0:c r="B10" s="33">
        <ns0:v>1</ns0:v>
      </ns0:c>
      <ns0:c r="C10" s="31"/>
      <ns0:c r="D10" s="31" t="s">
        <ns0:v>34</ns0:v>
      </ns0:c>
      <ns0:c r="E10" s="31"/>
      <ns0:c r="F10" s="31" t="s">
        <ns0:v>23</ns0:v>
      </ns0:c>
      <ns0:c r="G10" s="32" t="s">
        <ns0:v>21</ns0:v>
      </ns0:c>
      <ns0:c r="H10" s="32"/>
      <ns0:c r="I10" s="35">
        <ns0:v>61</ns0:v>
      </ns0:c>
      <ns0:c r="J10" s="35">
        <ns0:f t="shared" ref="J10:J65" si="0">H10+I10</ns0:f>
        <ns0:v>61</ns0:v>
      </ns0:c>
      <ns0:c r="K10" s="5"/>
      <ns0:c r="L10" s="8" t="n">
        <ns0:v>72076.22</ns0:v>
      </ns0:c>
      <ns0:c r="M10" s="8"/>
      <ns0:c r="N10" s="8">
        <ns0:f t="shared" ref="N10:N65" si="1">K10+L10+M10</ns0:f>
        <ns0:v>72076.22</ns0:v>
      </ns0:c>
      <ns0:c r="O10" s="8">
        <ns0:f t="shared" ref="O10:O65" si="2">N10-K10</ns0:f>
        <ns0:v>72076.22</ns0:v>
      </ns0:c>
      <ns0:c r="P10" s="70" t="inlineStr">
        <ns0:is>
          <ns0:t>Добавлена проверка 61 однополюсного автоматического выключателя распределительных щитов (ИОС1, схемы л.2–14, стр.14–26; смета 02-01-02).</ns0:t>
        </ns0:is>
      </ns0:c>
      <ns0:c r="Q10" s="24"/>
      <ns0:c r="R10" s="24" t="inlineStr">
        <ns0:is>
          <ns0:t>23/085-И-ИОС1-ТЧ, лист 2–3; 23/085-И-ИОС1, лист 1–14</ns0:t>
        </ns0:is>
      </ns0:c>
    </ns0:row>
    <ns0:row r="11" spans="1:18">
      <ns0:c r="A11" s="6">
        <ns0:v>2</ns0:v>
      </ns0:c>
      <ns0:c r="B11" s="33">
        <ns0:v>2</ns0:v>
      </ns0:c>
      <ns0:c r="C11" s="33"/>
      <ns0:c r="D11" s="33" t="s">
        <ns0:v>34</ns0:v>
      </ns0:c>
      <ns0:c r="E11" s="33"/>
      <ns0:c r="F11" s="33" t="s">
        <ns0:v>23</ns0:v>
      </ns0:c>
      <ns0:c r="G11" s="34" t="s">
        <ns0:v>21</ns0:v>
      </ns0:c>
      <ns0:c r="H11" s="34"/>
      <ns0:c r="I11" s="35">
        <ns0:v>13</ns0:v>
      </ns0:c>
      <ns0:c r="J11" s="35">
        <ns0:f t="shared" si="0"/>
        <ns0:v>13</ns0:v>
      </ns0:c>
      <ns0:c r="K11" s="5"/>
      <ns0:c r="L11" s="8" t="n">
        <ns0:v>15361.02</ns0:v>
      </ns0:c>
      <ns0:c r="M11" s="8"/>
      <ns0:c r="N11" s="8">
        <ns0:f t="shared" si="1"/>
        <ns0:v>15361.02</ns0:v>
      </ns0:c>
      <ns0:c r="O11" s="8">
        <ns0:f t="shared" si="2"/>
        <ns0:v>15361.02</ns0:v>
      </ns0:c>
      <ns0:c r="P11" s="70" t="inlineStr">
        <ns0:is>
          <ns0:t>Добавлена проверка ещё 13 однополюсных аппаратов защиты групповых линий (ИОС1, схемы л.2–14, стр.14–26; смета 02-01-02).</ns0:t>
        </ns0:is>
      </ns0:c>
      <ns0:c r="Q11" s="24"/>
      <ns0:c r="R11" s="24" t="inlineStr">
        <ns0:is>
          <ns0:t>23/085-И-ИОС1-ТЧ, лист 2–3; 23/085-И-ИОС1, лист 1–14</ns0:t>
        </ns0:is>
      </ns0:c>
    </ns0:row>
    <ns0:row r="12" spans="1:18">
      <ns0:c r="A12" s="6">
        <ns0:v>3</ns0:v>
      </ns0:c>
      <ns0:c r="B12" s="33">
        <ns0:v>3</ns0:v>
      </ns0:c>
      <ns0:c r="C12" s="33"/>
      <ns0:c r="D12" s="33" t="s">
        <ns0:v>35</ns0:v>
      </ns0:c>
      <ns0:c r="E12" s="33"/>
      <ns0:c r="F12" s="33" t="s">
        <ns0:v>24</ns0:v>
      </ns0:c>
      <ns0:c r="G12" s="34" t="s">
        <ns0:v>21</ns0:v>
      </ns0:c>
      <ns0:c r="H12" s="34"/>
      <ns0:c r="I12" s="35">
        <ns0:v>44</ns0:v>
      </ns0:c>
      <ns0:c r="J12" s="35">
        <ns0:f t="shared" si="0"/>
        <ns0:v>44</ns0:v>
      </ns0:c>
      <ns0:c r="K12" s="5"/>
      <ns0:c r="L12" s="8" t="n">
        <ns0:v>71988.46</ns0:v>
      </ns0:c>
      <ns0:c r="M12" s="8"/>
      <ns0:c r="N12" s="8">
        <ns0:f t="shared" si="1"/>
        <ns0:v>71988.46</ns0:v>
      </ns0:c>
      <ns0:c r="O12" s="8">
        <ns0:f t="shared" si="2"/>
        <ns0:v>71988.46</ns0:v>
      </ns0:c>
      <ns0:c r="P12" s="70" t="inlineStr">
        <ns0:is>
          <ns0:t>Добавлена проверка трёхполюсных автоматических выключателей на ток до 50 А распределительных щитов нового решения (ИОС1, схемы л.1–14, стр.13–26); вместе со строками 10, 11 и 13 — 119 аппаратов защиты, как в смете 02-01-02.</ns0:t>
        </ns0:is>
      </ns0:c>
      <ns0:c r="Q12" s="24"/>
      <ns0:c r="R12" s="24" t="inlineStr">
        <ns0:is>
          <ns0:t>23/085-И-ИОС1-ТЧ, лист 2–3; 23/085-И-ИОС1, лист 1–14</ns0:t>
        </ns0:is>
      </ns0:c>
    </ns0:row>
    <ns0:row r="13" spans="1:18">
      <ns0:c r="A13" s="6">
        <ns0:v>4</ns0:v>
      </ns0:c>
      <ns0:c r="B13" s="33">
        <ns0:v>4</ns0:v>
      </ns0:c>
      <ns0:c r="C13" s="33"/>
      <ns0:c r="D13" s="33" t="s">
        <ns0:v>36</ns0:v>
      </ns0:c>
      <ns0:c r="E13" s="33"/>
      <ns0:c r="F13" s="33" t="s">
        <ns0:v>25</ns0:v>
      </ns0:c>
      <ns0:c r="G13" s="34" t="s">
        <ns0:v>21</ns0:v>
      </ns0:c>
      <ns0:c r="H13" s="34"/>
      <ns0:c r="I13" s="35">
        <ns0:v>1</ns0:v>
      </ns0:c>
      <ns0:c r="J13" s="35">
        <ns0:f t="shared" si="0"/>
        <ns0:v>1</ns0:v>
      </ns0:c>
      <ns0:c r="K13" s="5"/>
      <ns0:c r="L13" s="8" t="n">
        <ns0:v>2455.09</ns0:v>
      </ns0:c>
      <ns0:c r="M13" s="8"/>
      <ns0:c r="N13" s="8">
        <ns0:f t="shared" si="1"/>
        <ns0:v>2455.09</ns0:v>
      </ns0:c>
      <ns0:c r="O13" s="8">
        <ns0:f t="shared" si="2"/>
        <ns0:v>2455.09</ns0:v>
      </ns0:c>
      <ns0:c r="P13" s="70" t="inlineStr">
        <ns0:is>
          <ns0:t>Добавлена проверка трёхполюсного автоматического выключателя на ток до 200 А вводного устройства (ИОС1, л.1, стр.13; смета 02-01-02).</ns0:t>
        </ns0:is>
      </ns0:c>
      <ns0:c r="Q13" s="24"/>
      <ns0:c r="R13" s="24" t="inlineStr">
        <ns0:is>
          <ns0:t>23/085-И-ИОС1-ТЧ, лист 2–3; 23/085-И-ИОС1, лист 1–14</ns0:t>
        </ns0:is>
      </ns0:c>
    </ns0:row>
    <ns0:row r="14" spans="1:18" ht="57">
      <ns0:c r="A14" s="6">
        <ns0:v>5</ns0:v>
      </ns0:c>
      <ns0:c r="B14" s="33">
        <ns0:v>5</ns0:v>
      </ns0:c>
      <ns0:c r="C14" s="33"/>
      <ns0:c r="D14" s="33" t="s">
        <ns0:v>37</ns0:v>
      </ns0:c>
      <ns0:c r="E14" s="33"/>
      <ns0:c r="F14" s="33" t="s">
        <ns0:v>26</ns0:v>
      </ns0:c>
      <ns0:c r="G14" s="34" t="s">
        <ns0:v>38</ns0:v>
      </ns0:c>
      <ns0:c r="H14" s="34"/>
      <ns0:c r="I14" s="35">
        <ns0:v>1</ns0:v>
      </ns0:c>
      <ns0:c r="J14" s="35">
        <ns0:f t="shared" si="0"/>
        <ns0:v>1</ns0:v>
      </ns0:c>
      <ns0:c r="K14" s="5"/>
      <ns0:c r="L14" s="8" t="n">
        <ns0:v>31934.55</ns0:v>
      </ns0:c>
      <ns0:c r="M14" s="8"/>
      <ns0:c r="N14" s="8">
        <ns0:f t="shared" si="1"/>
        <ns0:v>31934.55</ns0:v>
      </ns0:c>
      <ns0:c r="O14" s="8">
        <ns0:f t="shared" si="2"/>
        <ns0:v>31934.55</ns0:v>
      </ns0:c>
      <ns0:c r="P14" s="70" t="inlineStr">
        <ns0:is>
          <ns0:t>Добавлена проверка одного устройства АВР: проект предусматривает ВРУ-АВР для электроприёмников I категории.</ns0:t>
        </ns0:is>
      </ns0:c>
      <ns0:c r="Q14" s="24"/>
      <ns0:c r="R14" s="24" t="inlineStr">
        <ns0:is>
          <ns0:t>23/085-И-ИОС1-ТЧ, лист 2–3; 23/085-И-ИОС1, лист 1–14</ns0:t>
        </ns0:is>
      </ns0:c>
    </ns0:row>
    <ns0:row r="15" spans="1:18" ht="85.5">
      <ns0:c r="A15" s="6">
        <ns0:v>6</ns0:v>
      </ns0:c>
      <ns0:c r="B15" s="33">
        <ns0:v>6</ns0:v>
      </ns0:c>
      <ns0:c r="C15" s="33"/>
      <ns0:c r="D15" s="33" t="s">
        <ns0:v>39</ns0:v>
      </ns0:c>
      <ns0:c r="E15" s="33"/>
      <ns0:c r="F15" s="33" t="s">
        <ns0:v>27</ns0:v>
      </ns0:c>
      <ns0:c r="G15" s="34" t="s">
        <ns0:v>40</ns0:v>
      </ns0:c>
      <ns0:c r="H15" s="34"/>
      <ns0:c r="I15" s="35">
        <ns0:v>1</ns0:v>
      </ns0:c>
      <ns0:c r="J15" s="35">
        <ns0:f t="shared" si="0"/>
        <ns0:v>1</ns0:v>
      </ns0:c>
      <ns0:c r="K15" s="5"/>
      <ns0:c r="L15" s="8" t="n">
        <ns0:v>4210.38</ns0:v>
      </ns0:c>
      <ns0:c r="M15" s="8"/>
      <ns0:c r="N15" s="8">
        <ns0:f t="shared" si="1"/>
        <ns0:v>4210.38</ns0:v>
      </ns0:c>
      <ns0:c r="O15" s="8">
        <ns0:f t="shared" si="2"/>
        <ns0:v>4210.38</ns0:v>
      </ns0:c>
      <ns0:c r="P15" s="70" t="inlineStr">
        <ns0:is>
          <ns0:t>Добавлено одно измерение сопротивления контура заземления по проектируемому общему заземляющему устройству.</ns0:t>
        </ns0:is>
      </ns0:c>
      <ns0:c r="Q15" s="24"/>
      <ns0:c r="R15" s="24" t="inlineStr">
        <ns0:is>
          <ns0:t>23/085-И-ИОС1-ТЧ, лист 7; 23/085-И-ИОС1, лист 33–34</ns0:t>
        </ns0:is>
      </ns0:c>
    </ns0:row>
    <ns0:row r="16" spans="1:18">
      <ns0:c r="A16" s="6">
        <ns0:v>7</ns0:v>
      </ns0:c>
      <ns0:c r="B16" s="33">
        <ns0:v>7</ns0:v>
      </ns0:c>
      <ns0:c r="C16" s="33"/>
      <ns0:c r="D16" s="33" t="s">
        <ns0:v>41</ns0:v>
      </ns0:c>
      <ns0:c r="E16" s="33"/>
      <ns0:c r="F16" s="33" t="s">
        <ns0:v>28</ns0:v>
      </ns0:c>
      <ns0:c r="G16" s="34" t="s">
        <ns0:v>42</ns0:v>
      </ns0:c>
      <ns0:c r="H16" s="34"/>
      <ns0:c r="I16" s="35">
        <ns0:v>17</ns0:v>
      </ns0:c>
      <ns0:c r="J16" s="35">
        <ns0:f t="shared" si="0"/>
        <ns0:v>17</ns0:v>
      </ns0:c>
      <ns0:c r="K16" s="5"/>
      <ns0:c r="L16" s="8" t="n">
        <ns0:v>2983.98</ns0:v>
      </ns0:c>
      <ns0:c r="M16" s="8"/>
      <ns0:c r="N16" s="8">
        <ns0:f t="shared" si="1"/>
        <ns0:v>2983.98</ns0:v>
      </ns0:c>
      <ns0:c r="O16" s="8">
        <ns0:f t="shared" si="2"/>
        <ns0:v>2983.98</ns0:v>
      </ns0:c>
      <ns0:c r="P16" s="70" t="inlineStr">
        <ns0:is>
          <ns0:t>Добавлена проверка наличия цепи между заземлителями и заземлёнными элементами в 17 точках — по распределительным устройствам и питающим линиям нового решения (ИОС1, л.1, стр.13; л.33–34, стр.45–46).</ns0:t>
        </ns0:is>
      </ns0:c>
      <ns0:c r="Q16" s="24"/>
      <ns0:c r="R16" s="24" t="inlineStr">
        <ns0:is>
          <ns0:t>23/085-И-ИОС1-ТЧ, лист 7; 23/085-И-ИОС1, лист 33–34</ns0:t>
        </ns0:is>
      </ns0:c>
    </ns0:row>
    <ns0:row r="17" spans="1:18">
      <ns0:c r="A17" s="6">
        <ns0:v>8</ns0:v>
      </ns0:c>
      <ns0:c r="B17" s="33">
        <ns0:v>8</ns0:v>
      </ns0:c>
      <ns0:c r="C17" s="33"/>
      <ns0:c r="D17" s="33" t="s">
        <ns0:v>43</ns0:v>
      </ns0:c>
      <ns0:c r="E17" s="33"/>
      <ns0:c r="F17" s="33" t="s">
        <ns0:v>29</ns0:v>
      </ns0:c>
      <ns0:c r="G17" s="34" t="s">
        <ns0:v>44</ns0:v>
      </ns0:c>
      <ns0:c r="H17" s="34"/>
      <ns0:c r="I17" s="35">
        <ns0:v>74</ns0:v>
      </ns0:c>
      <ns0:c r="J17" s="35">
        <ns0:f t="shared" si="0"/>
        <ns0:v>74</ns0:v>
      </ns0:c>
      <ns0:c r="K17" s="5"/>
      <ns0:c r="L17" s="8" t="n">
        <ns0:v>86548.06</ns0:v>
      </ns0:c>
      <ns0:c r="M17" s="8"/>
      <ns0:c r="N17" s="8">
        <ns0:f t="shared" si="1"/>
        <ns0:v>86548.06</ns0:v>
      </ns0:c>
      <ns0:c r="O17" s="8">
        <ns0:f t="shared" si="2"/>
        <ns0:v>86548.06</ns0:v>
      </ns0:c>
      <ns0:c r="P17" s="70" t="inlineStr">
        <ns0:is>
          <ns0:t>Добавлено 74 замера сопротивления цепи «фаза — нуль» — по числу однополюсных групповых линий распределительных щитов (ИОС1, схемы л.2–14, стр.14–26).</ns0:t>
        </ns0:is>
      </ns0:c>
      <ns0:c r="Q17" s="24"/>
      <ns0:c r="R17" s="24" t="inlineStr">
        <ns0:is>
          <ns0:t>23/085-И-ИОС1-ТЧ, лист 2–3; 23/085-И-ИОС1, лист 1–14</ns0:t>
        </ns0:is>
      </ns0:c>
    </ns0:row>
    <ns0:row r="18" spans="1:18">
      <ns0:c r="A18" s="6">
        <ns0:v>9</ns0:v>
      </ns0:c>
      <ns0:c r="B18" s="33">
        <ns0:v>9</ns0:v>
      </ns0:c>
      <ns0:c r="C18" s="33"/>
      <ns0:c r="D18" s="33" t="s">
        <ns0:v>45</ns0:v>
      </ns0:c>
      <ns0:c r="E18" s="33"/>
      <ns0:c r="F18" s="33" t="s">
        <ns0:v>30</ns0:v>
      </ns0:c>
      <ns0:c r="G18" s="34" t="s">
        <ns0:v>46</ns0:v>
      </ns0:c>
      <ns0:c r="H18" s="34"/>
      <ns0:c r="I18" s="35">
        <ns0:v>17</ns0:v>
      </ns0:c>
      <ns0:c r="J18" s="35">
        <ns0:f t="shared" si="0"/>
        <ns0:v>17</ns0:v>
      </ns0:c>
      <ns0:c r="K18" s="5"/>
      <ns0:c r="L18" s="8" t="n">
        <ns0:v>17887.69</ns0:v>
      </ns0:c>
      <ns0:c r="M18" s="8"/>
      <ns0:c r="N18" s="8">
        <ns0:f t="shared" si="1"/>
        <ns0:v>17887.69</ns0:v>
      </ns0:c>
      <ns0:c r="O18" s="8">
        <ns0:f t="shared" si="2"/>
        <ns0:v>17887.69</ns0:v>
      </ns0:c>
      <ns0:c r="P18" s="70" t="inlineStr">
        <ns0:is>
          <ns0:t>Добавлена фазировка 17 питающих линий распределительных устройств нового решения (ИОС1, л.1, стр.13).</ns0:t>
        </ns0:is>
      </ns0:c>
      <ns0:c r="Q18" s="24"/>
      <ns0:c r="R18" s="24" t="inlineStr">
        <ns0:is>
          <ns0:t>23/085-И-ИОС1-ТЧ, лист 2–3; 23/085-И-ИОС1, лист 1–14</ns0:t>
        </ns0:is>
      </ns0:c>
    </ns0:row>
    <ns0:row r="19" spans="1:18">
      <ns0:c r="A19" s="6">
        <ns0:v>10</ns0:v>
      </ns0:c>
      <ns0:c r="B19" s="33">
        <ns0:v>10</ns0:v>
      </ns0:c>
      <ns0:c r="C19" s="33"/>
      <ns0:c r="D19" s="33" t="s">
        <ns0:v>47</ns0:v>
      </ns0:c>
      <ns0:c r="E19" s="33"/>
      <ns0:c r="F19" s="33" t="s">
        <ns0:v>31</ns0:v>
      </ns0:c>
      <ns0:c r="G19" s="34" t="s">
        <ns0:v>40</ns0:v>
      </ns0:c>
      <ns0:c r="H19" s="34"/>
      <ns0:c r="I19" s="35">
        <ns0:v>17</ns0:v>
      </ns0:c>
      <ns0:c r="J19" s="35">
        <ns0:f t="shared" si="0"/>
        <ns0:v>17</ns0:v>
      </ns0:c>
      <ns0:c r="K19" s="5"/>
      <ns0:c r="L19" s="8" t="n">
        <ns0:v>7162.01</ns0:v>
      </ns0:c>
      <ns0:c r="M19" s="8"/>
      <ns0:c r="N19" s="8">
        <ns0:f t="shared" si="1"/>
        <ns0:v>7162.01</ns0:v>
      </ns0:c>
      <ns0:c r="O19" s="8">
        <ns0:f t="shared" si="2"/>
        <ns0:v>7162.01</ns0:v>
      </ns0:c>
      <ns0:c r="P19" s="70" t="inlineStr">
        <ns0:is>
          <ns0:t>Добавлено 17 измерений сопротивления изоляции питающих кабельных линий распределительных устройств (ИОС1, л.1, стр.13).</ns0:t>
        </ns0:is>
      </ns0:c>
      <ns0:c r="Q19" s="24"/>
      <ns0:c r="R19" s="24" t="inlineStr">
        <ns0:is>
          <ns0:t>23/085-И-ИОС1-ТЧ, лист 2–3; 23/085-И-ИОС1, лист 1–14</ns0:t>
        </ns0:is>
      </ns0:c>
    </ns0:row>
    <ns0:row r="20" spans="1:18" s="30" customFormat="1" ht="14.25" customHeight="1">
      <ns0:c r="A20" s="42" t="s">
        <ns0:v>18</ns0:v>
      </ns0:c>
      <ns0:c r="B20" s="43"/>
      <ns0:c r="C20" s="43"/>
      <ns0:c r="D20" s="44"/>
      <ns0:c r="E20" s="29"/>
      <ns0:c r="F20" s="33"/>
      <ns0:c r="G20" s="34"/>
      <ns0:c r="H20" s="34"/>
      <ns0:c r="I20" s="35"/>
      <ns0:c r="J20" s="35"/>
      <ns0:c r="K20" s="36">
        <ns0:f>SUM(K10:K19)</ns0:f>
        <ns0:v>0</ns0:v>
      </ns0:c>
      <ns0:c r="L20" s="36">
        <ns0:f t="shared" ref="L20:O20" si="3">SUM(L10:L19)</ns0:f>
        <ns0:v>312607.46</ns0:v>
      </ns0:c>
      <ns0:c r="M20" s="36">
        <ns0:f t="shared" si="3"/>
        <ns0:v>0</ns0:v>
      </ns0:c>
      <ns0:c r="N20" s="36">
        <ns0:f t="shared" si="3"/>
        <ns0:v>312607.46</ns0:v>
      </ns0:c>
      <ns0:c r="O20" s="36">
        <ns0:f t="shared" si="3"/>
        <ns0:v>312607.46</ns0:v>
      </ns0:c>
      <ns0:c r="P20" s="9"/>
      <ns0:c r="Q20" s="24"/>
      <ns0:c r="R20" s="24"/>
    </ns0:row>
    <ns0:row r="21" spans="1:18" ht="35.25" customHeight="1">
      <ns0:c r="A21" s="6"/>
      <ns0:c r="B21" s="53" t="s">
        <ns0:v>54</ns0:v>
      </ns0:c>
      <ns0:c r="C21" s="54"/>
      <ns0:c r="D21" s="54"/>
      <ns0:c r="E21" s="55"/>
      <ns0:c r="F21" s="26"/>
      <ns0:c r="G21" s="27"/>
      <ns0:c r="H21" s="27"/>
      <ns0:c r="I21" s="25"/>
      <ns0:c r="J21" s="23"/>
      <ns0:c r="K21" s="5"/>
      <ns0:c r="L21" s="8"/>
      <ns0:c r="M21" s="21"/>
      <ns0:c r="N21" s="8"/>
      <ns0:c r="O21" s="8"/>
      <ns0:c r="P21" s="9"/>
      <ns0:c r="Q21" s="24"/>
      <ns0:c r="R21" s="24" t="s">
        <ns0:v>53</ns0:v>
      </ns0:c>
    </ns0:row>
    <ns0:row r="22" spans="1:18">
      <ns0:c r="A22" s="6">
        <ns0:v>11</ns0:v>
      </ns0:c>
      <ns0:c r="B22" s="33">
        <ns0:v>1</ns0:v>
      </ns0:c>
      <ns0:c r="C22" s="33"/>
      <ns0:c r="D22" s="33" t="inlineStr">
        <ns0:is>
          <ns0:t>5.3-26-1</ns0:t>
        </ns0:is>
      </ns0:c>
      <ns0:c r="E22" s="33"/>
      <ns0:c r="F22" s="33" t="s">
        <ns0:v>51</ns0:v>
      </ns0:c>
      <ns0:c r="G22" s="34" t="s">
        <ns0:v>59</ns0:v>
      </ns0:c>
      <ns0:c r="H22" s="34"/>
      <ns0:c r="I22" s="35">
        <ns0:v>1</ns0:v>
      </ns0:c>
      <ns0:c r="J22" s="23">
        <ns0:f t="shared" si="0"/>
        <ns0:v>1</ns0:v>
      </ns0:c>
      <ns0:c r="K22" s="5"/>
      <ns0:c r="L22" s="8">
        <ns0:v>43139.48</ns0:v>
      </ns0:c>
      <ns0:c r="M22" s="8"/>
      <ns0:c r="N22" s="8">
        <ns0:f t="shared" si="1"/>
        <ns0:v>43139.48</ns0:v>
      </ns0:c>
      <ns0:c r="O22" s="8">
        <ns0:f t="shared" si="2"/>
        <ns0:v>43139.48</ns0:v>
      </ns0:c>
      <ns0:c r="P22" s="70" t="inlineStr">
        <ns0:is>
          <ns0:t>Добавлена наладка приточной установки ПД1 Airmate-846 со встроенной автоматикой и водяным нагревом (ИОС4, ОВ.С) по норме наладки центральной системы до 10 тыс. м³/ч, применённой к установкам П1/В1 и П2/В2 (строки 29, 30).</ns0:t>
        </ns0:is>
      </ns0:c>
      <ns0:c r="Q22" s="24"/>
      <ns0:c r="R22" s="24" t="inlineStr">
        <ns0:is>
          <ns0:t>23/085-И-ИОС4-ТЧ, лист 3–6; 23/085-И-ИОС4, лист 10; 23/085-И-ИОС4.СО, лист 1–4</ns0:t>
        </ns0:is>
      </ns0:c>
    </ns0:row>
    <ns0:row r="23" spans="1:18">
      <ns0:c r="A23" s="6">
        <ns0:v>12</ns0:v>
      </ns0:c>
      <ns0:c r="B23" s="33">
        <ns0:v>2</ns0:v>
      </ns0:c>
      <ns0:c r="C23" s="33"/>
      <ns0:c r="D23" s="33" t="s">
        <ns0:v>56</ns0:v>
      </ns0:c>
      <ns0:c r="E23" s="33"/>
      <ns0:c r="F23" s="33" t="s">
        <ns0:v>49</ns0:v>
      </ns0:c>
      <ns0:c r="G23" s="34" t="s">
        <ns0:v>38</ns0:v>
      </ns0:c>
      <ns0:c r="H23" s="34"/>
      <ns0:c r="I23" s="35">
        <ns0:v>1</ns0:v>
      </ns0:c>
      <ns0:c r="J23" s="23">
        <ns0:f t="shared" si="0"/>
        <ns0:v>1</ns0:v>
      </ns0:c>
      <ns0:c r="K23" s="5"/>
      <ns0:c r="L23" s="8" t="n">
        <ns0:v>5750.85</ns0:v>
      </ns0:c>
      <ns0:c r="M23" s="8"/>
      <ns0:c r="N23" s="8">
        <ns0:f t="shared" si="1"/>
        <ns0:v>5750.85</ns0:v>
      </ns0:c>
      <ns0:c r="O23" s="8">
        <ns0:f t="shared" si="2"/>
        <ns0:v>5750.85</ns0:v>
      </ns0:c>
      <ns0:c r="P23" s="70" t="inlineStr">
        <ns0:is>
          <ns0:t>Добавлена наладка вентилятора системы ДУ (вентилятор дымоудаления) (ИОС4, ОВ.С).</ns0:t>
        </ns0:is>
      </ns0:c>
      <ns0:c r="Q23" s="24"/>
      <ns0:c r="R23" s="24" t="inlineStr">
        <ns0:is>
          <ns0:t>23/085-И-ИОС4-ТЧ, лист 3–6; 23/085-И-ИОС4, лист 10; 23/085-И-ИОС4.СО, лист 1–4</ns0:t>
        </ns0:is>
      </ns0:c>
    </ns0:row>
    <ns0:row r="24" spans="1:18">
      <ns0:c r="A24" s="6">
        <ns0:v>13</ns0:v>
      </ns0:c>
      <ns0:c r="B24" s="33">
        <ns0:v>3</ns0:v>
      </ns0:c>
      <ns0:c r="C24" s="33"/>
      <ns0:c r="D24" s="33" t="s">
        <ns0:v>56</ns0:v>
      </ns0:c>
      <ns0:c r="E24" s="33"/>
      <ns0:c r="F24" s="33" t="s">
        <ns0:v>49</ns0:v>
      </ns0:c>
      <ns0:c r="G24" s="34" t="s">
        <ns0:v>38</ns0:v>
      </ns0:c>
      <ns0:c r="H24" s="34"/>
      <ns0:c r="I24" s="35">
        <ns0:v>1</ns0:v>
      </ns0:c>
      <ns0:c r="J24" s="23">
        <ns0:f t="shared" si="0"/>
        <ns0:v>1</ns0:v>
      </ns0:c>
      <ns0:c r="K24" s="5"/>
      <ns0:c r="L24" s="8" t="n">
        <ns0:v>5750.85</ns0:v>
      </ns0:c>
      <ns0:c r="M24" s="8"/>
      <ns0:c r="N24" s="8">
        <ns0:f t="shared" si="1"/>
        <ns0:v>5750.85</ns0:v>
      </ns0:c>
      <ns0:c r="O24" s="8">
        <ns0:f t="shared" si="2"/>
        <ns0:v>5750.85</ns0:v>
      </ns0:c>
      <ns0:c r="P24" s="70" t="inlineStr">
        <ns0:is>
          <ns0:t>Добавлена наладка вентилятора системы В3 (осевой вентилятор N15/6) (ИОС4, ОВ.С).</ns0:t>
        </ns0:is>
      </ns0:c>
      <ns0:c r="Q24" s="24"/>
      <ns0:c r="R24" s="24" t="inlineStr">
        <ns0:is>
          <ns0:t>23/085-И-ИОС4-ТЧ, лист 3–6; 23/085-И-ИОС4, лист 10; 23/085-И-ИОС4.СО, лист 1–4</ns0:t>
        </ns0:is>
      </ns0:c>
    </ns0:row>
    <ns0:row r="25" spans="1:18">
      <ns0:c r="A25" s="6">
        <ns0:v>14</ns0:v>
      </ns0:c>
      <ns0:c r="B25" s="33">
        <ns0:v>4</ns0:v>
      </ns0:c>
      <ns0:c r="C25" s="33"/>
      <ns0:c r="D25" s="33" t="s">
        <ns0:v>56</ns0:v>
      </ns0:c>
      <ns0:c r="E25" s="33"/>
      <ns0:c r="F25" s="33" t="s">
        <ns0:v>49</ns0:v>
      </ns0:c>
      <ns0:c r="G25" s="34" t="s">
        <ns0:v>38</ns0:v>
      </ns0:c>
      <ns0:c r="H25" s="34"/>
      <ns0:c r="I25" s="35">
        <ns0:v>1</ns0:v>
      </ns0:c>
      <ns0:c r="J25" s="23">
        <ns0:f t="shared" si="0"/>
        <ns0:v>1</ns0:v>
      </ns0:c>
      <ns0:c r="K25" s="5"/>
      <ns0:c r="L25" s="8" t="n">
        <ns0:v>5750.85</ns0:v>
      </ns0:c>
      <ns0:c r="M25" s="8"/>
      <ns0:c r="N25" s="8">
        <ns0:f t="shared" si="1"/>
        <ns0:v>5750.85</ns0:v>
      </ns0:c>
      <ns0:c r="O25" s="8">
        <ns0:f t="shared" si="2"/>
        <ns0:v>5750.85</ns0:v>
      </ns0:c>
      <ns0:c r="P25" s="70" t="inlineStr">
        <ns0:is>
          <ns0:t>Добавлена наладка вентилятора системы В4 (вытяжная установка VP 50-25) (ИОС4, ОВ.С).</ns0:t>
        </ns0:is>
      </ns0:c>
      <ns0:c r="Q25" s="24"/>
      <ns0:c r="R25" s="24" t="inlineStr">
        <ns0:is>
          <ns0:t>23/085-И-ИОС4-ТЧ, лист 3–6; 23/085-И-ИОС4, лист 10; 23/085-И-ИОС4.СО, лист 1–4</ns0:t>
        </ns0:is>
      </ns0:c>
    </ns0:row>
    <ns0:row r="26" spans="1:18">
      <ns0:c r="A26" s="6">
        <ns0:v>15</ns0:v>
      </ns0:c>
      <ns0:c r="B26" s="33">
        <ns0:v>5</ns0:v>
      </ns0:c>
      <ns0:c r="C26" s="33"/>
      <ns0:c r="D26" s="33" t="s">
        <ns0:v>56</ns0:v>
      </ns0:c>
      <ns0:c r="E26" s="33"/>
      <ns0:c r="F26" s="33" t="s">
        <ns0:v>49</ns0:v>
      </ns0:c>
      <ns0:c r="G26" s="34" t="s">
        <ns0:v>38</ns0:v>
      </ns0:c>
      <ns0:c r="H26" s="34"/>
      <ns0:c r="I26" s="35">
        <ns0:v>1</ns0:v>
      </ns0:c>
      <ns0:c r="J26" s="23">
        <ns0:f t="shared" si="0"/>
        <ns0:v>1</ns0:v>
      </ns0:c>
      <ns0:c r="K26" s="5"/>
      <ns0:c r="L26" s="8" t="n">
        <ns0:v>5750.85</ns0:v>
      </ns0:c>
      <ns0:c r="M26" s="8"/>
      <ns0:c r="N26" s="8">
        <ns0:f t="shared" si="1"/>
        <ns0:v>5750.85</ns0:v>
      </ns0:c>
      <ns0:c r="O26" s="8">
        <ns0:f t="shared" si="2"/>
        <ns0:v>5750.85</ns0:v>
      </ns0:c>
      <ns0:c r="P26" s="70" t="inlineStr">
        <ns0:is>
          <ns0:t>Добавлена наладка вентилятора системы ПД2 (осевой вентилятор ОСА 301-050) (ИОС4, ОВ.С).</ns0:t>
        </ns0:is>
      </ns0:c>
      <ns0:c r="Q26" s="24"/>
      <ns0:c r="R26" s="24" t="inlineStr">
        <ns0:is>
          <ns0:t>23/085-И-ИОС4-ТЧ, лист 3–6; 23/085-И-ИОС4, лист 10; 23/085-И-ИОС4.СО, лист 1–4</ns0:t>
        </ns0:is>
      </ns0:c>
    </ns0:row>
    <ns0:row r="27" spans="1:18">
      <ns0:c r="A27" s="6">
        <ns0:v>16</ns0:v>
      </ns0:c>
      <ns0:c r="B27" s="33">
        <ns0:v>6</ns0:v>
      </ns0:c>
      <ns0:c r="C27" s="33"/>
      <ns0:c r="D27" s="33" t="s">
        <ns0:v>56</ns0:v>
      </ns0:c>
      <ns0:c r="E27" s="33"/>
      <ns0:c r="F27" s="33" t="s">
        <ns0:v>49</ns0:v>
      </ns0:c>
      <ns0:c r="G27" s="34" t="s">
        <ns0:v>38</ns0:v>
      </ns0:c>
      <ns0:c r="H27" s="34"/>
      <ns0:c r="I27" s="35">
        <ns0:v>1</ns0:v>
      </ns0:c>
      <ns0:c r="J27" s="23">
        <ns0:f t="shared" si="0"/>
        <ns0:v>1</ns0:v>
      </ns0:c>
      <ns0:c r="K27" s="5"/>
      <ns0:c r="L27" s="8" t="n">
        <ns0:v>5750.85</ns0:v>
      </ns0:c>
      <ns0:c r="M27" s="8"/>
      <ns0:c r="N27" s="8">
        <ns0:f t="shared" si="1"/>
        <ns0:v>5750.85</ns0:v>
      </ns0:c>
      <ns0:c r="O27" s="8">
        <ns0:f t="shared" si="2"/>
        <ns0:v>5750.85</ns0:v>
      </ns0:c>
      <ns0:c r="P27" s="70" t="inlineStr">
        <ns0:is>
          <ns0:t>Добавлена наладка вентилятора системы ПД3 (осевой вентилятор ОСА 301-056) (ИОС4, ОВ.С).</ns0:t>
        </ns0:is>
      </ns0:c>
      <ns0:c r="Q27" s="24"/>
      <ns0:c r="R27" s="24" t="inlineStr">
        <ns0:is>
          <ns0:t>23/085-И-ИОС4-ТЧ, лист 3–6; 23/085-И-ИОС4, лист 10; 23/085-И-ИОС4.СО, лист 1–4</ns0:t>
        </ns0:is>
      </ns0:c>
    </ns0:row>
    <ns0:row r="28" spans="1:18">
      <ns0:c r="A28" s="6">
        <ns0:v>17</ns0:v>
      </ns0:c>
      <ns0:c r="B28" s="33">
        <ns0:v>7</ns0:v>
      </ns0:c>
      <ns0:c r="C28" s="33"/>
      <ns0:c r="D28" s="33" t="s">
        <ns0:v>57</ns0:v>
      </ns0:c>
      <ns0:c r="E28" s="33"/>
      <ns0:c r="F28" s="33" t="s">
        <ns0:v>50</ns0:v>
      </ns0:c>
      <ns0:c r="G28" s="34" t="s">
        <ns0:v>38</ns0:v>
      </ns0:c>
      <ns0:c r="H28" s="34"/>
      <ns0:c r="I28" s="35">
        <ns0:v>1</ns0:v>
      </ns0:c>
      <ns0:c r="J28" s="23">
        <ns0:f t="shared" si="0"/>
        <ns0:v>1</ns0:v>
      </ns0:c>
      <ns0:c r="K28" s="5"/>
      <ns0:c r="L28" s="8" t="n">
        <ns0:v>11501.70</ns0:v>
      </ns0:c>
      <ns0:c r="M28" s="8"/>
      <ns0:c r="N28" s="8">
        <ns0:f t="shared" si="1"/>
        <ns0:v>11501.70</ns0:v>
      </ns0:c>
      <ns0:c r="O28" s="8">
        <ns0:f t="shared" si="2"/>
        <ns0:v>11501.70</ns0:v>
      </ns0:c>
      <ns0:c r="P28" s="70" t="inlineStr">
        <ns0:is>
          <ns0:t>Добавлена наладка регулируемой воздушно-тепловой завесы Т212Е20 (ИОС4, ОВ.С).</ns0:t>
        </ns0:is>
      </ns0:c>
      <ns0:c r="Q28" s="24"/>
      <ns0:c r="R28" s="24" t="inlineStr">
        <ns0:is>
          <ns0:t>23/085-И-ИОС4-ТЧ, лист 3–6; 23/085-И-ИОС4, лист 10; 23/085-И-ИОС4.СО, лист 1–4</ns0:t>
        </ns0:is>
      </ns0:c>
    </ns0:row>
    <ns0:row r="29" spans="1:18">
      <ns0:c r="A29" s="6">
        <ns0:v>18</ns0:v>
      </ns0:c>
      <ns0:c r="B29" s="33">
        <ns0:v>8</ns0:v>
      </ns0:c>
      <ns0:c r="C29" s="33"/>
      <ns0:c r="D29" s="33" t="s">
        <ns0:v>58</ns0:v>
      </ns0:c>
      <ns0:c r="E29" s="33"/>
      <ns0:c r="F29" s="33" t="s">
        <ns0:v>51</ns0:v>
      </ns0:c>
      <ns0:c r="G29" s="34" t="s">
        <ns0:v>59</ns0:v>
      </ns0:c>
      <ns0:c r="H29" s="34"/>
      <ns0:c r="I29" s="35">
        <ns0:v>1</ns0:v>
      </ns0:c>
      <ns0:c r="J29" s="23">
        <ns0:f t="shared" si="0"/>
        <ns0:v>1</ns0:v>
      </ns0:c>
      <ns0:c r="K29" s="5"/>
      <ns0:c r="L29" s="8" t="n">
        <ns0:v>43139.48</ns0:v>
      </ns0:c>
      <ns0:c r="M29" s="8"/>
      <ns0:c r="N29" s="8">
        <ns0:f t="shared" si="1"/>
        <ns0:v>43139.48</ns0:v>
      </ns0:c>
      <ns0:c r="O29" s="8">
        <ns0:f t="shared" si="2"/>
        <ns0:v>43139.48</ns0:v>
      </ns0:c>
      <ns0:c r="P29" s="70" t="inlineStr">
        <ns0:is>
          <ns0:t>Добавлена наладка приточно-вытяжной установки П1/В1 с водяным нагревателем (ИОС4, ОВ.С) по норме для центральной системы производительностью до 10 тыс. м³/ч.</ns0:t>
        </ns0:is>
      </ns0:c>
      <ns0:c r="Q29" s="24"/>
      <ns0:c r="R29" s="24" t="inlineStr">
        <ns0:is>
          <ns0:t>23/085-И-ИОС4-ТЧ, лист 3–6; 23/085-И-ИОС4, лист 10; 23/085-И-ИОС4.СО, лист 1–4</ns0:t>
        </ns0:is>
      </ns0:c>
    </ns0:row>
    <ns0:row r="30" spans="1:18">
      <ns0:c r="A30" s="6">
        <ns0:v>19</ns0:v>
      </ns0:c>
      <ns0:c r="B30" s="33">
        <ns0:v>9</ns0:v>
      </ns0:c>
      <ns0:c r="C30" s="33"/>
      <ns0:c r="D30" s="33" t="s">
        <ns0:v>58</ns0:v>
      </ns0:c>
      <ns0:c r="E30" s="33"/>
      <ns0:c r="F30" s="33" t="s">
        <ns0:v>51</ns0:v>
      </ns0:c>
      <ns0:c r="G30" s="34" t="s">
        <ns0:v>59</ns0:v>
      </ns0:c>
      <ns0:c r="H30" s="34"/>
      <ns0:c r="I30" s="35">
        <ns0:v>1</ns0:v>
      </ns0:c>
      <ns0:c r="J30" s="23">
        <ns0:f t="shared" si="0"/>
        <ns0:v>1</ns0:v>
      </ns0:c>
      <ns0:c r="K30" s="5"/>
      <ns0:c r="L30" s="8" t="n">
        <ns0:v>43139.48</ns0:v>
      </ns0:c>
      <ns0:c r="M30" s="8"/>
      <ns0:c r="N30" s="8">
        <ns0:f t="shared" si="1"/>
        <ns0:v>43139.48</ns0:v>
      </ns0:c>
      <ns0:c r="O30" s="8">
        <ns0:f t="shared" si="2"/>
        <ns0:v>43139.48</ns0:v>
      </ns0:c>
      <ns0:c r="P30" s="70" t="inlineStr">
        <ns0:is>
          <ns0:t>Добавлена наладка приточно-вытяжной установки П2/В2 (ИОС4, ОВ.С) по норме для центральной системы производительностью до 10 тыс. м³/ч.</ns0:t>
        </ns0:is>
      </ns0:c>
      <ns0:c r="Q30" s="24"/>
      <ns0:c r="R30" s="24" t="inlineStr">
        <ns0:is>
          <ns0:t>23/085-И-ИОС4-ТЧ, лист 3–6; 23/085-И-ИОС4, лист 10; 23/085-И-ИОС4.СО, лист 1–4</ns0:t>
        </ns0:is>
      </ns0:c>
    </ns0:row>
    <ns0:row r="31" spans="1:18">
      <ns0:c r="A31" s="6">
        <ns0:v>20</ns0:v>
      </ns0:c>
      <ns0:c r="B31" s="33">
        <ns0:v>10</ns0:v>
      </ns0:c>
      <ns0:c r="C31" s="33"/>
      <ns0:c r="D31" s="33" t="s">
        <ns0:v>56</ns0:v>
      </ns0:c>
      <ns0:c r="E31" s="33"/>
      <ns0:c r="F31" s="33" t="s">
        <ns0:v>49</ns0:v>
      </ns0:c>
      <ns0:c r="G31" s="34" t="s">
        <ns0:v>38</ns0:v>
      </ns0:c>
      <ns0:c r="H31" s="34"/>
      <ns0:c r="I31" s="35">
        <ns0:v>1</ns0:v>
      </ns0:c>
      <ns0:c r="J31" s="23">
        <ns0:f t="shared" si="0"/>
        <ns0:v>1</ns0:v>
      </ns0:c>
      <ns0:c r="K31" s="5"/>
      <ns0:c r="L31" s="8" t="n">
        <ns0:v>5750.85</ns0:v>
      </ns0:c>
      <ns0:c r="M31" s="8"/>
      <ns0:c r="N31" s="8">
        <ns0:f t="shared" si="1"/>
        <ns0:v>5750.85</ns0:v>
      </ns0:c>
      <ns0:c r="O31" s="8">
        <ns0:f t="shared" si="2"/>
        <ns0:v>5750.85</ns0:v>
      </ns0:c>
      <ns0:c r="P31" s="70" t="inlineStr">
        <ns0:is>
          <ns0:t>Добавлена наладка вентилятора системы ПД4 (осевой вентилятор ОСА 301-045) (ИОС4, ОВ.С).</ns0:t>
        </ns0:is>
      </ns0:c>
      <ns0:c r="Q31" s="24"/>
      <ns0:c r="R31" s="24" t="inlineStr">
        <ns0:is>
          <ns0:t>23/085-И-ИОС4-ТЧ, лист 3–6; 23/085-И-ИОС4, лист 10; 23/085-И-ИОС4.СО, лист 1–4</ns0:t>
        </ns0:is>
      </ns0:c>
    </ns0:row>
    <ns0:row r="32" spans="1:18" s="30" customFormat="1" ht="14.25">
      <ns0:c r="A32" s="42" t="s">
        <ns0:v>18</ns0:v>
      </ns0:c>
      <ns0:c r="B32" s="43"/>
      <ns0:c r="C32" s="43"/>
      <ns0:c r="D32" s="44"/>
      <ns0:c r="E32" s="29"/>
      <ns0:c r="F32" s="33"/>
      <ns0:c r="G32" s="34"/>
      <ns0:c r="H32" s="34"/>
      <ns0:c r="I32" s="35"/>
      <ns0:c r="J32" s="35"/>
      <ns0:c r="K32" s="36">
        <ns0:f>SUM(K22:K31)</ns0:f>
        <ns0:v>0</ns0:v>
      </ns0:c>
      <ns0:c r="L32" s="36">
        <ns0:f>SUM(L22:L31)</ns0:f>
        <ns0:v>175425.24</ns0:v>
      </ns0:c>
      <ns0:c r="M32" s="36">
        <ns0:f t="shared" ref="M32" si="4">SUM(M22:M31)</ns0:f>
        <ns0:v>0</ns0:v>
      </ns0:c>
      <ns0:c r="N32" s="36">
        <ns0:f t="shared" ref="N32" si="5">SUM(N22:N31)</ns0:f>
        <ns0:v>175425.24</ns0:v>
      </ns0:c>
      <ns0:c r="O32" s="36">
        <ns0:f t="shared" ref="O32" si="6">SUM(O22:O31)</ns0:f>
        <ns0:v>175425.24</ns0:v>
      </ns0:c>
      <ns0:c r="P32" s="9"/>
      <ns0:c r="Q32" s="24"/>
      <ns0:c r="R32" s="24"/>
    </ns0:row>
    <ns0:row r="33" spans="1:18" ht="42" customHeight="1">
      <ns0:c r="A33" s="6"/>
      <ns0:c r="B33" s="53" t="s">
        <ns0:v>71</ns0:v>
      </ns0:c>
      <ns0:c r="C33" s="54"/>
      <ns0:c r="D33" s="54"/>
      <ns0:c r="E33" s="54"/>
      <ns0:c r="F33" s="55"/>
      <ns0:c r="G33" s="27"/>
      <ns0:c r="H33" s="27"/>
      <ns0:c r="I33" s="25"/>
      <ns0:c r="J33" s="23"/>
      <ns0:c r="K33" s="5"/>
      <ns0:c r="L33" s="8"/>
      <ns0:c r="M33" s="21"/>
      <ns0:c r="N33" s="8"/>
      <ns0:c r="O33" s="8"/>
      <ns0:c r="P33" s="9"/>
      <ns0:c r="Q33" s="24"/>
      <ns0:c r="R33" s="24"/>
    </ns0:row>
    <ns0:row r="34" spans="1:18">
      <ns0:c r="A34" s="6">
        <ns0:v>21</ns0:v>
      </ns0:c>
      <ns0:c r="B34" s="33">
        <ns0:v>1</ns0:v>
      </ns0:c>
      <ns0:c r="C34" s="33"/>
      <ns0:c r="D34" s="33" t="s">
        <ns0:v>64</ns0:v>
      </ns0:c>
      <ns0:c r="E34" s="33"/>
      <ns0:c r="F34" s="33" t="s">
        <ns0:v>60</ns0:v>
      </ns0:c>
      <ns0:c r="G34" s="34" t="s">
        <ns0:v>65</ns0:v>
      </ns0:c>
      <ns0:c r="H34" s="34"/>
      <ns0:c r="I34" s="35">
        <ns0:v>1</ns0:v>
      </ns0:c>
      <ns0:c r="J34" s="23">
        <ns0:f t="shared" si="0"/>
        <ns0:v>1</ns0:v>
      </ns0:c>
      <ns0:c r="K34" s="5"/>
      <ns0:c r="L34" s="8" t="n">
        <ns0:v>518574.60</ns0:v>
      </ns0:c>
      <ns0:c r="M34" s="8"/>
      <ns0:c r="N34" s="8">
        <ns0:f t="shared" si="1"/>
        <ns0:v>518574.60</ns0:v>
      </ns0:c>
      <ns0:c r="O34" s="8">
        <ns0:f t="shared" si="2"/>
        <ns0:v>518574.60</ns0:v>
      </ns0:c>
      <ns0:c r="P34" s="70" t="inlineStr">
        <ns0:is>
          <ns0:t>Добавлена наладка пассажирского лифта с системой управления на микроэлектронике (OSTEN ELT-P HSS 630 MR; ИОС5, стр.28) по норме для 10 остановок с уменьшением до четырёх проектных остановок (строка 35).</ns0:t>
        </ns0:is>
      </ns0:c>
      <ns0:c r="Q34" s="24"/>
      <ns0:c r="R34" s="24" t="inlineStr">
        <ns0:is>
          <ns0:t>23/085-И-ТХ-ТЧ, лист 4; 23/085-И-ТХ, приложение А, лист 28; 23/085-И-ИОС5-ТЧ, лист 23</ns0:t>
        </ns0:is>
      </ns0:c>
    </ns0:row>
    <ns0:row r="35" spans="1:18">
      <ns0:c r="A35" s="6">
        <ns0:v>22</ns0:v>
      </ns0:c>
      <ns0:c r="B35" s="33">
        <ns0:v>2</ns0:v>
      </ns0:c>
      <ns0:c r="C35" s="33"/>
      <ns0:c r="D35" s="33" t="s">
        <ns0:v>66</ns0:v>
      </ns0:c>
      <ns0:c r="E35" s="33"/>
      <ns0:c r="F35" s="33" t="s">
        <ns0:v>61</ns0:v>
      </ns0:c>
      <ns0:c r="G35" s="34" t="s">
        <ns0:v>65</ns0:v>
      </ns0:c>
      <ns0:c r="H35" s="34"/>
      <ns0:c r="I35" s="35">
        <ns0:v>-6</ns0:v>
      </ns0:c>
      <ns0:c r="J35" s="23">
        <ns0:f t="shared" si="0"/>
        <ns0:v>-6</ns0:v>
      </ns0:c>
      <ns0:c r="K35" s="5"/>
      <ns0:c r="L35" s="8" t="n">
        <ns0:v>-59343.50</ns0:v>
      </ns0:c>
      <ns0:c r="M35" s="8"/>
      <ns0:c r="N35" s="8">
        <ns0:f t="shared" si="1"/>
        <ns0:v>-59343.50</ns0:v>
      </ns0:c>
      <ns0:c r="O35" s="8">
        <ns0:f t="shared" si="2"/>
        <ns0:v>-59343.50</ns0:v>
      </ns0:c>
      <ns0:c r="P35" s="70" t="inlineStr">
        <ns0:is>
          <ns0:t>Уменьшение на шесть остановок к норме строки 34: у проектного лифта четыре остановки (ИОС5, стр.28).</ns0:t>
        </ns0:is>
      </ns0:c>
      <ns0:c r="Q35" s="24"/>
      <ns0:c r="R35" s="24" t="inlineStr">
        <ns0:is>
          <ns0:t>23/085-И-ТХ-ТЧ, лист 4; 23/085-И-ТХ, приложение А, лист 28; 23/085-И-ИОС5-ТЧ, лист 23</ns0:t>
        </ns0:is>
      </ns0:c>
    </ns0:row>
    <ns0:row r="36" spans="1:18" ht="71.25">
      <ns0:c r="A36" s="6">
        <ns0:v>23</ns0:v>
      </ns0:c>
      <ns0:c r="B36" s="33">
        <ns0:v>3</ns0:v>
      </ns0:c>
      <ns0:c r="C36" s="33"/>
      <ns0:c r="D36" s="33" t="inlineStr">
        <ns0:is>
          <ns0:t>5.1-201-1</ns0:t>
        </ns0:is>
      </ns0:c>
      <ns0:c r="E36" s="33"/>
      <ns0:c r="F36" s="33" t="s">
        <ns0:v>62</ns0:v>
      </ns0:c>
      <ns0:c r="G36" s="34" t="s">
        <ns0:v>68</ns0:v>
      </ns0:c>
      <ns0:c r="H36" s="34"/>
      <ns0:c r="I36" s="35">
        <ns0:v>1</ns0:v>
      </ns0:c>
      <ns0:c r="J36" s="23">
        <ns0:f t="shared" si="0"/>
        <ns0:v>1</ns0:v>
      </ns0:c>
      <ns0:c r="K36" s="5"/>
      <ns0:c r="L36" s="8" t="n">
        <ns0:v>142917.96</ns0:v>
      </ns0:c>
      <ns0:c r="M36" s="8"/>
      <ns0:c r="N36" s="8">
        <ns0:f t="shared" si="1"/>
        <ns0:v>142917.96</ns0:v>
      </ns0:c>
      <ns0:c r="O36" s="8">
        <ns0:f t="shared" si="2"/>
        <ns0:v>142917.96</ns0:v>
      </ns0:c>
      <ns0:c r="P36" s="70" t="inlineStr">
        <ns0:is>
          <ns0:t>Добавлено полное техническое освидетельствование лифта на две остановки как базовая часть расчёта для проектного лифта на четыре остановки.</ns0:t>
        </ns0:is>
      </ns0:c>
      <ns0:c r="Q36" s="24"/>
      <ns0:c r="R36" s="24" t="inlineStr">
        <ns0:is>
          <ns0:t>23/085-И-ТХ-ТЧ, лист 4; 23/085-И-ТХ, приложение А, лист 28; 23/085-И-ИОС5-ТЧ, лист 23</ns0:t>
        </ns0:is>
      </ns0:c>
    </ns0:row>
    <ns0:row r="37" spans="1:18" ht="85.5">
      <ns0:c r="A37" s="6">
        <ns0:v>24</ns0:v>
      </ns0:c>
      <ns0:c r="B37" s="33">
        <ns0:v>4</ns0:v>
      </ns0:c>
      <ns0:c r="C37" s="33"/>
      <ns0:c r="D37" s="33" t="inlineStr">
        <ns0:is>
          <ns0:t>5.1-201-2</ns0:t>
        </ns0:is>
      </ns0:c>
      <ns0:c r="E37" s="33"/>
      <ns0:c r="F37" s="33" t="inlineStr">
        <ns0:is>
          <ns0:t>Полное техническое освидетельствование лифта, дополнительная остановка к позиции 5.1-201-1</ns0:t>
        </ns0:is>
      </ns0:c>
      <ns0:c r="G37" s="34" t="s">
        <ns0:v>70</ns0:v>
      </ns0:c>
      <ns0:c r="H37" s="34"/>
      <ns0:c r="I37" s="35">
        <ns0:v>2</ns0:v>
      </ns0:c>
      <ns0:c r="J37" s="23">
        <ns0:f t="shared" si="0"/>
        <ns0:v>2</ns0:v>
      </ns0:c>
      <ns0:c r="K37" s="5"/>
      <ns0:c r="L37" s="8" t="n">
        <ns0:v>20818.56</ns0:v>
      </ns0:c>
      <ns0:c r="M37" s="8"/>
      <ns0:c r="N37" s="8">
        <ns0:f t="shared" si="1"/>
        <ns0:v>20818.56</ns0:v>
      </ns0:c>
      <ns0:c r="O37" s="8">
        <ns0:f t="shared" si="2"/>
        <ns0:v>20818.56</ns0:v>
      </ns0:c>
      <ns0:c r="P37" s="70" t="inlineStr">
        <ns0:is>
          <ns0:t>Добавлены две дополнительные остановки к базовым двум; общий объём освидетельствования равен проектным четырём остановкам.</ns0:t>
        </ns0:is>
      </ns0:c>
      <ns0:c r="Q37" s="24"/>
      <ns0:c r="R37" s="24" t="inlineStr">
        <ns0:is>
          <ns0:t>23/085-И-ТХ-ТЧ, лист 4; 23/085-И-ТХ, приложение А, лист 28; 23/085-И-ИОС5-ТЧ, лист 23</ns0:t>
        </ns0:is>
      </ns0:c>
    </ns0:row>
    <ns0:row r="38" spans="1:18" s="30" customFormat="1" ht="14.25">
      <ns0:c r="A38" s="42" t="s">
        <ns0:v>18</ns0:v>
      </ns0:c>
      <ns0:c r="B38" s="43"/>
      <ns0:c r="C38" s="43"/>
      <ns0:c r="D38" s="44"/>
      <ns0:c r="E38" s="29"/>
      <ns0:c r="F38" s="33"/>
      <ns0:c r="G38" s="34"/>
      <ns0:c r="H38" s="34"/>
      <ns0:c r="I38" s="35"/>
      <ns0:c r="J38" s="35"/>
      <ns0:c r="K38" s="36">
        <ns0:f>SUM(K34:K37)</ns0:f>
        <ns0:v>0</ns0:v>
      </ns0:c>
      <ns0:c r="L38" s="36">
        <ns0:f t="shared" ref="L38:O38" si="7">SUM(L34:L37)</ns0:f>
        <ns0:v>622967.62</ns0:v>
      </ns0:c>
      <ns0:c r="M38" s="36">
        <ns0:f t="shared" si="7"/>
        <ns0:v>0</ns0:v>
      </ns0:c>
      <ns0:c r="N38" s="36">
        <ns0:f t="shared" si="7"/>
        <ns0:v>622967.62</ns0:v>
      </ns0:c>
      <ns0:c r="O38" s="36">
        <ns0:f t="shared" si="7"/>
        <ns0:v>622967.62</ns0:v>
      </ns0:c>
      <ns0:c r="P38" s="9"/>
      <ns0:c r="Q38" s="24"/>
      <ns0:c r="R38" s="24"/>
    </ns0:row>
    <ns0:row r="39" spans="1:18" ht="30.75" customHeight="1">
      <ns0:c r="A39" s="6"/>
      <ns0:c r="B39" s="53" t="s">
        <ns0:v>73</ns0:v>
      </ns0:c>
      <ns0:c r="C39" s="54"/>
      <ns0:c r="D39" s="54"/>
      <ns0:c r="E39" s="54"/>
      <ns0:c r="F39" s="55"/>
      <ns0:c r="G39" s="27"/>
      <ns0:c r="H39" s="27"/>
      <ns0:c r="I39" s="28"/>
      <ns0:c r="J39" s="23"/>
      <ns0:c r="K39" s="5"/>
      <ns0:c r="L39" s="8"/>
      <ns0:c r="M39" s="21"/>
      <ns0:c r="N39" s="8"/>
      <ns0:c r="O39" s="8"/>
      <ns0:c r="P39" s="9"/>
      <ns0:c r="Q39" s="24"/>
      <ns0:c r="R39" s="24"/>
    </ns0:row>
    <ns0:row r="40" spans="1:18">
      <ns0:c r="A40" s="6">
        <ns0:v>25</ns0:v>
      </ns0:c>
      <ns0:c r="B40" s="33">
        <ns0:v>1</ns0:v>
      </ns0:c>
      <ns0:c r="C40" s="33"/>
      <ns0:c r="D40" s="33" t="s">
        <ns0:v>84</ns0:v>
      </ns0:c>
      <ns0:c r="E40" s="33"/>
      <ns0:c r="F40" s="33" t="s">
        <ns0:v>74</ns0:v>
      </ns0:c>
      <ns0:c r="G40" s="34" t="s">
        <ns0:v>85</ns0:v>
      </ns0:c>
      <ns0:c r="H40" s="34"/>
      <ns0:c r="I40" s="35">
        <ns0:v>1</ns0:v>
      </ns0:c>
      <ns0:c r="J40" s="23">
        <ns0:f t="shared" si="0"/>
        <ns0:v>1</ns0:v>
      </ns0:c>
      <ns0:c r="K40" s="5"/>
      <ns0:c r="L40" s="8" t="n">
        <ns0:v>41588.61</ns0:v>
      </ns0:c>
      <ns0:c r="M40" s="8"/>
      <ns0:c r="N40" s="8">
        <ns0:f t="shared" si="1"/>
        <ns0:v>41588.61</ns0:v>
      </ns0:c>
      <ns0:c r="O40" s="8">
        <ns0:f t="shared" si="2"/>
        <ns0:v>41588.61</ns0:v>
      </ns0:c>
      <ns0:c r="P40" s="70" t="inlineStr">
        <ns0:is>
          <ns0:t>Добавлена наладка системы обмена информацией СКУД с внешней системой CloudLink ACS: два базовых и 18 последующих сигналов — контроллеры Z-5R WEB BT и считыватели дверных узлов (ИОС5, стр.18–19; СО стр.67–68, поз.40, 47, 63, 64).</ns0:t>
        </ns0:is>
      </ns0:c>
      <ns0:c r="Q40" s="24"/>
      <ns0:c r="R40" s="24" t="inlineStr">
        <ns0:is>
          <ns0:t>23/085-И-ИОС5-ТЧ, лист 13–15; 23/085-И-ИОС5, лист 3 и 21–25; 23/085-И-ИОС5.СО, лист 2–3; ВОР 09-01-04 (2024), лист Source, строки 24–32</ns0:t>
        </ns0:is>
      </ns0:c>
    </ns0:row>
    <ns0:row r="41" spans="1:18">
      <ns0:c r="A41" s="6">
        <ns0:v>26</ns0:v>
      </ns0:c>
      <ns0:c r="B41" s="33">
        <ns0:v>2</ns0:v>
      </ns0:c>
      <ns0:c r="C41" s="33"/>
      <ns0:c r="D41" s="33" t="s">
        <ns0:v>86</ns0:v>
      </ns0:c>
      <ns0:c r="E41" s="33"/>
      <ns0:c r="F41" s="33" t="s">
        <ns0:v>75</ns0:v>
      </ns0:c>
      <ns0:c r="G41" s="34" t="s">
        <ns0:v>21</ns0:v>
      </ns0:c>
      <ns0:c r="H41" s="34"/>
      <ns0:c r="I41" s="35">
        <ns0:v>7</ns0:v>
      </ns0:c>
      <ns0:c r="J41" s="23">
        <ns0:f t="shared" si="0"/>
        <ns0:v>7</ns0:v>
      </ns0:c>
      <ns0:c r="K41" s="5"/>
      <ns0:c r="L41" s="8" t="n">
        <ns0:v>11995.96</ns0:v>
      </ns0:c>
      <ns0:c r="M41" s="8"/>
      <ns0:c r="N41" s="8">
        <ns0:f t="shared" si="1"/>
        <ns0:v>11995.96</ns0:v>
      </ns0:c>
      <ns0:c r="O41" s="8">
        <ns0:f t="shared" si="2"/>
        <ns0:v>11995.96</ns0:v>
      </ns0:c>
      <ns0:c r="P41" s="70" t="inlineStr">
        <ns0:is>
          <ns0:t>Добавлена наладка семи считывателей Parsec PNR-P15 системы контроля доступа (ИОС5, СО стр.68, поз.64).</ns0:t>
        </ns0:is>
      </ns0:c>
      <ns0:c r="Q41" s="24"/>
      <ns0:c r="R41" s="24" t="inlineStr">
        <ns0:is>
          <ns0:t>23/085-И-ИОС5-ТЧ, лист 13–15; 23/085-И-ИОС5, лист 3 и 21–25; 23/085-И-ИОС5.СО, лист 2–3; ВОР 09-01-04 (2024), лист Source, строки 24–32</ns0:t>
        </ns0:is>
      </ns0:c>
    </ns0:row>
    <ns0:row r="42" spans="1:18">
      <ns0:c r="A42" s="6">
        <ns0:v>27</ns0:v>
      </ns0:c>
      <ns0:c r="B42" s="33">
        <ns0:v>3</ns0:v>
      </ns0:c>
      <ns0:c r="C42" s="33"/>
      <ns0:c r="D42" s="33" t="s">
        <ns0:v>87</ns0:v>
      </ns0:c>
      <ns0:c r="E42" s="33"/>
      <ns0:c r="F42" s="33" t="s">
        <ns0:v>76</ns0:v>
      </ns0:c>
      <ns0:c r="G42" s="34" t="s">
        <ns0:v>88</ns0:v>
      </ns0:c>
      <ns0:c r="H42" s="34"/>
      <ns0:c r="I42" s="35">
        <ns0:v>18</ns0:v>
      </ns0:c>
      <ns0:c r="J42" s="23">
        <ns0:f t="shared" si="0"/>
        <ns0:v>18</ns0:v>
      </ns0:c>
      <ns0:c r="K42" s="5"/>
      <ns0:c r="L42" s="8" t="n">
        <ns0:v>87767.51</ns0:v>
      </ns0:c>
      <ns0:c r="M42" s="8"/>
      <ns0:c r="N42" s="8">
        <ns0:f t="shared" si="1"/>
        <ns0:v>87767.51</ns0:v>
      </ns0:c>
      <ns0:c r="O42" s="8">
        <ns0:f t="shared" si="2"/>
        <ns0:v>87767.51</ns0:v>
      </ns0:c>
      <ns0:c r="P42" s="70" t="inlineStr">
        <ns0:is>
          <ns0:t>Добавлены 18 последующих сигналов обмена информацией СКУД к двум базовым (ИОС5, стр.18–19; СО стр.67–68).</ns0:t>
        </ns0:is>
      </ns0:c>
      <ns0:c r="Q42" s="24"/>
      <ns0:c r="R42" s="24" t="inlineStr">
        <ns0:is>
          <ns0:t>23/085-И-ИОС5-ТЧ, лист 13–15; 23/085-И-ИОС5, лист 3 и 21–25; 23/085-И-ИОС5.СО, лист 2–3; ВОР 09-01-04 (2024), лист Source, строки 24–32</ns0:t>
        </ns0:is>
      </ns0:c>
    </ns0:row>
    <ns0:row r="43" spans="1:18">
      <ns0:c r="A43" s="6">
        <ns0:v>28</ns0:v>
      </ns0:c>
      <ns0:c r="B43" s="33">
        <ns0:v>4</ns0:v>
      </ns0:c>
      <ns0:c r="C43" s="33"/>
      <ns0:c r="D43" s="33" t="s">
        <ns0:v>89</ns0:v>
      </ns0:c>
      <ns0:c r="E43" s="33"/>
      <ns0:c r="F43" s="33" t="s">
        <ns0:v>77</ns0:v>
      </ns0:c>
      <ns0:c r="G43" s="34" t="s">
        <ns0:v>90</ns0:v>
      </ns0:c>
      <ns0:c r="H43" s="34"/>
      <ns0:c r="I43" s="35">
        <ns0:v>1</ns0:v>
      </ns0:c>
      <ns0:c r="J43" s="23">
        <ns0:f t="shared" si="0"/>
        <ns0:v>1</ns0:v>
      </ns0:c>
      <ns0:c r="K43" s="5"/>
      <ns0:c r="L43" s="8">
        <ns0:v>8365.31</ns0:v>
      </ns0:c>
      <ns0:c r="M43" s="8"/>
      <ns0:c r="N43" s="8">
        <ns0:f t="shared" si="1"/>
        <ns0:v>8365.31</ns0:v>
      </ns0:c>
      <ns0:c r="O43" s="8">
        <ns0:f t="shared" si="2"/>
        <ns0:v>8365.31</ns0:v>
      </ns0:c>
      <ns0:c r="P43" s="70" t="inlineStr">
        <ns0:is>
          <ns0:t>Добавлена комплексная наладка системы контроля и управления доступом с двумя базовыми параметрами (ИОС5, стр.18–19).</ns0:t>
        </ns0:is>
      </ns0:c>
      <ns0:c r="Q43" s="24"/>
      <ns0:c r="R43" s="24" t="inlineStr">
        <ns0:is>
          <ns0:t>23/085-И-ИОС5-ТЧ, лист 13–15; 23/085-И-ИОС5, лист 3 и 21–25; 23/085-И-ИОС5.СО, лист 2–3; ВОР 09-01-04 (2024), лист Source, строки 24–32</ns0:t>
        </ns0:is>
      </ns0:c>
    </ns0:row>
    <ns0:row r="44" spans="1:18">
      <ns0:c r="A44" s="6">
        <ns0:v>29</ns0:v>
      </ns0:c>
      <ns0:c r="B44" s="33">
        <ns0:v>5</ns0:v>
      </ns0:c>
      <ns0:c r="C44" s="33"/>
      <ns0:c r="D44" s="33" t="s">
        <ns0:v>91</ns0:v>
      </ns0:c>
      <ns0:c r="E44" s="33"/>
      <ns0:c r="F44" s="33" t="s">
        <ns0:v>78</ns0:v>
      </ns0:c>
      <ns0:c r="G44" s="34" t="s">
        <ns0:v>88</ns0:v>
      </ns0:c>
      <ns0:c r="H44" s="34"/>
      <ns0:c r="I44" s="35">
        <ns0:v>18</ns0:v>
      </ns0:c>
      <ns0:c r="J44" s="23">
        <ns0:f t="shared" si="0"/>
        <ns0:v>18</ns0:v>
      </ns0:c>
      <ns0:c r="K44" s="5"/>
      <ns0:c r="L44" s="8">
        <ns0:v>49172.100000000006</ns0:v>
      </ns0:c>
      <ns0:c r="M44" s="8"/>
      <ns0:c r="N44" s="8">
        <ns0:f t="shared" si="1"/>
        <ns0:v>49172.100000000006</ns0:v>
      </ns0:c>
      <ns0:c r="O44" s="8">
        <ns0:f t="shared" si="2"/>
        <ns0:v>49172.100000000006</ns0:v>
      </ns0:c>
      <ns0:c r="P44" s="70" t="inlineStr">
        <ns0:is>
          <ns0:t>Добавлены 18 последующих параметров комплексной наладки системы контроля и управления доступом, всего 20 (ИОС5, стр.18–19).</ns0:t>
        </ns0:is>
      </ns0:c>
      <ns0:c r="Q44" s="24"/>
      <ns0:c r="R44" s="24" t="inlineStr">
        <ns0:is>
          <ns0:t>23/085-И-ИОС5-ТЧ, лист 13–15; 23/085-И-ИОС5, лист 3 и 21–25; 23/085-И-ИОС5.СО, лист 2–3; ВОР 09-01-04 (2024), лист Source, строки 24–32</ns0:t>
        </ns0:is>
      </ns0:c>
    </ns0:row>
    <ns0:row r="45" spans="1:18">
      <ns0:c r="A45" s="6">
        <ns0:v>30</ns0:v>
      </ns0:c>
      <ns0:c r="B45" s="33">
        <ns0:v>6</ns0:v>
      </ns0:c>
      <ns0:c r="C45" s="33"/>
      <ns0:c r="D45" s="33" t="s">
        <ns0:v>92</ns0:v>
      </ns0:c>
      <ns0:c r="E45" s="33"/>
      <ns0:c r="F45" s="33" t="s">
        <ns0:v>79</ns0:v>
      </ns0:c>
      <ns0:c r="G45" s="34" t="s">
        <ns0:v>85</ns0:v>
      </ns0:c>
      <ns0:c r="H45" s="34"/>
      <ns0:c r="I45" s="35">
        <ns0:v>1</ns0:v>
      </ns0:c>
      <ns0:c r="J45" s="23">
        <ns0:f t="shared" si="0"/>
        <ns0:v>1</ns0:v>
      </ns0:c>
      <ns0:c r="K45" s="5"/>
      <ns0:c r="L45" s="8" t="n">
        <ns0:v>7374.49</ns0:v>
      </ns0:c>
      <ns0:c r="M45" s="8"/>
      <ns0:c r="N45" s="8">
        <ns0:f t="shared" si="1"/>
        <ns0:v>7374.49</ns0:v>
      </ns0:c>
      <ns0:c r="O45" s="8">
        <ns0:f t="shared" si="2"/>
        <ns0:v>7374.49</ns0:v>
      </ns0:c>
      <ns0:c r="P45" s="70" t="inlineStr">
        <ns0:is>
          <ns0:t>Добавлена наладка системы дистанционного управления двусторонней связи с МГН: пульт диспетчера AN-CO8 и блок коммутации AN-X8 (ИОС5, стр.16; СО стр.69, поз.89, 92).</ns0:t>
        </ns0:is>
      </ns0:c>
      <ns0:c r="Q45" s="24"/>
      <ns0:c r="R45" s="24" t="inlineStr">
        <ns0:is>
          <ns0:t>23/085-И-ИОС5-ТЧ, лист 11; 23/085-И-ИОС5, лист 1 и 4–7; 23/085-И-ИОС5.СО, лист 4 и 6; ВОР 09-01-04 (2024), лист Source, строки 33–39</ns0:t>
        </ns0:is>
      </ns0:c>
    </ns0:row>
    <ns0:row r="46" spans="1:18" ht="370.5">
      <ns0:c r="A46" s="6">
        <ns0:v>31</ns0:v>
      </ns0:c>
      <ns0:c r="B46" s="33">
        <ns0:v>7</ns0:v>
      </ns0:c>
      <ns0:c r="C46" s="33"/>
      <ns0:c r="D46" s="33" t="s">
        <ns0:v>89</ns0:v>
      </ns0:c>
      <ns0:c r="E46" s="33"/>
      <ns0:c r="F46" s="33" t="s">
        <ns0:v>77</ns0:v>
      </ns0:c>
      <ns0:c r="G46" s="34" t="s">
        <ns0:v>90</ns0:v>
      </ns0:c>
      <ns0:c r="H46" s="34"/>
      <ns0:c r="I46" s="35">
        <ns0:v>1</ns0:v>
      </ns0:c>
      <ns0:c r="J46" s="23">
        <ns0:f t="shared" si="0"/>
        <ns0:v>1</ns0:v>
      </ns0:c>
      <ns0:c r="K46" s="5"/>
      <ns0:c r="L46" s="8">
        <ns0:v>8365.31</ns0:v>
      </ns0:c>
      <ns0:c r="M46" s="8"/>
      <ns0:c r="N46" s="8">
        <ns0:f t="shared" si="1"/>
        <ns0:v>8365.31</ns0:v>
      </ns0:c>
      <ns0:c r="O46" s="8">
        <ns0:f t="shared" si="2"/>
        <ns0:v>8365.31</ns0:v>
      </ns0:c>
      <ns0:c r="P46" s="70" t="inlineStr">
        <ns0:is>
          <ns0:t>Группа МГН: добавлена комплексная наладка с двумя базовыми параметрами.</ns0:t>
        </ns0:is>
      </ns0:c>
      <ns0:c r="Q46" s="24"/>
      <ns0:c r="R46" s="24" t="inlineStr">
        <ns0:is>
          <ns0:t>23/085-И-ИОС5-ТЧ, лист 11; 23/085-И-ИОС5, лист 1 и 4–7; 23/085-И-ИОС5.СО, лист 4 и 6; ВОР 09-01-04 (2024), лист Source, строки 33–39</ns0:t>
        </ns0:is>
      </ns0:c>
    </ns0:row>
    <ns0:row r="47" spans="1:18">
      <ns0:c r="A47" s="6">
        <ns0:v>32</ns0:v>
      </ns0:c>
      <ns0:c r="B47" s="33">
        <ns0:v>8</ns0:v>
      </ns0:c>
      <ns0:c r="C47" s="33"/>
      <ns0:c r="D47" s="33" t="s">
        <ns0:v>91</ns0:v>
      </ns0:c>
      <ns0:c r="E47" s="33"/>
      <ns0:c r="F47" s="33" t="s">
        <ns0:v>78</ns0:v>
      </ns0:c>
      <ns0:c r="G47" s="34" t="s">
        <ns0:v>88</ns0:v>
      </ns0:c>
      <ns0:c r="H47" s="34"/>
      <ns0:c r="I47" s="35">
        <ns0:v>3</ns0:v>
      </ns0:c>
      <ns0:c r="J47" s="23">
        <ns0:f t="shared" si="0"/>
        <ns0:v>3</ns0:v>
      </ns0:c>
      <ns0:c r="K47" s="5"/>
      <ns0:c r="L47" s="8">
        <ns0:v>8195.5400000000009</ns0:v>
      </ns0:c>
      <ns0:c r="M47" s="8"/>
      <ns0:c r="N47" s="8">
        <ns0:f t="shared" si="1"/>
        <ns0:v>8195.5400000000009</ns0:v>
      </ns0:c>
      <ns0:c r="O47" s="8">
        <ns0:f t="shared" si="2"/>
        <ns0:v>8195.5400000000009</ns0:v>
      </ns0:c>
      <ns0:c r="P47" s="70" t="inlineStr">
        <ns0:is>
          <ns0:t>Добавлены три последующих параметра комплексной наладки системы связи МГН, всего пять — по пяти абонентским устройствам: три комплекта AL-MGN-2 и два AN-BG (ИОС5, СО стр.69, поз.86–90).</ns0:t>
        </ns0:is>
      </ns0:c>
      <ns0:c r="Q47" s="24"/>
      <ns0:c r="R47" s="24" t="inlineStr">
        <ns0:is>
          <ns0:t>23/085-И-ИОС5-ТЧ, лист 11; 23/085-И-ИОС5, лист 1 и 4–7; 23/085-И-ИОС5.СО, лист 4 и 6; ВОР 09-01-04 (2024), лист Source, строки 33–39</ns0:t>
        </ns0:is>
      </ns0:c>
    </ns0:row>
    <ns0:row r="48" spans="1:18" ht="156.75">
      <ns0:c r="A48" s="6">
        <ns0:v>33</ns0:v>
      </ns0:c>
      <ns0:c r="B48" s="33">
        <ns0:v>9</ns0:v>
      </ns0:c>
      <ns0:c r="C48" s="33"/>
      <ns0:c r="D48" s="33" t="s">
        <ns0:v>93</ns0:v>
      </ns0:c>
      <ns0:c r="E48" s="33"/>
      <ns0:c r="F48" s="33" t="s">
        <ns0:v>80</ns0:v>
      </ns0:c>
      <ns0:c r="G48" s="34" t="s">
        <ns0:v>85</ns0:v>
      </ns0:c>
      <ns0:c r="H48" s="34"/>
      <ns0:c r="I48" s="35">
        <ns0:v>1</ns0:v>
      </ns0:c>
      <ns0:c r="J48" s="23">
        <ns0:f t="shared" si="0"/>
        <ns0:v>1</ns0:v>
      </ns0:c>
      <ns0:c r="K48" s="5"/>
      <ns0:c r="L48" s="8" t="n">
        <ns0:v>74572.87</ns0:v>
      </ns0:c>
      <ns0:c r="M48" s="8"/>
      <ns0:c r="N48" s="8">
        <ns0:f t="shared" ref="N48" si="8">K48+L48+M48</ns0:f>
        <ns0:v>74572.87</ns0:v>
      </ns0:c>
      <ns0:c r="O48" s="8">
        <ns0:f t="shared" ref="O48" si="9">N48-K48</ns0:f>
        <ns0:v>74572.87</ns0:v>
      </ns0:c>
      <ns0:c r="P48" s="70" t="inlineStr">
        <ns0:is>
          <ns0:t>Группа АПС: добавлена система косвенного измерения с двумя базовыми сигналами.</ns0:t>
        </ns0:is>
      </ns0:c>
      <ns0:c r="Q48" s="24"/>
      <ns0:c r="R48" s="24" t="inlineStr">
        <ns0:is>
          <ns0:t>23/085-И-ИОС5-ТЧ, лист 20–23; 23/085-И-ИОС5, лист 2 и 10–14; 23/085-И-ИОС5.СО, лист 1; ВОР 09-01-04 (2024), лист Source, строки 40–46</ns0:t>
        </ns0:is>
      </ns0:c>
    </ns0:row>
    <ns0:row r="49" spans="1:18" ht="99.75">
      <ns0:c r="A49" s="6">
        <ns0:v>34</ns0:v>
      </ns0:c>
      <ns0:c r="B49" s="33">
        <ns0:v>10</ns0:v>
      </ns0:c>
      <ns0:c r="C49" s="33"/>
      <ns0:c r="D49" s="33" t="s">
        <ns0:v>94</ns0:v>
      </ns0:c>
      <ns0:c r="E49" s="33"/>
      <ns0:c r="F49" s="33" t="s">
        <ns0:v>81</ns0:v>
      </ns0:c>
      <ns0:c r="G49" s="34" t="s">
        <ns0:v>88</ns0:v>
      </ns0:c>
      <ns0:c r="H49" s="34"/>
      <ns0:c r="I49" s="35">
        <ns0:v>111</ns0:v>
      </ns0:c>
      <ns0:c r="J49" s="23">
        <ns0:f t="shared" si="0"/>
        <ns0:v>111</ns0:v>
      </ns0:c>
      <ns0:c r="K49" s="5"/>
      <ns0:c r="L49" s="8">
        <ns0:v>764065.65</ns0:v>
      </ns0:c>
      <ns0:c r="M49" s="8"/>
      <ns0:c r="N49" s="8">
        <ns0:f t="shared" si="1"/>
        <ns0:v>764065.65</ns0:v>
      </ns0:c>
      <ns0:c r="O49" s="8">
        <ns0:f t="shared" si="2"/>
        <ns0:v>764065.65</ns0:v>
      </ns0:c>
      <ns0:c r="P49" s="70" t="inlineStr">
        <ns0:is>
          <ns0:t>Число последующих сигналов АПС — 111: адресные извещатели по спецификации 23/085-И-ИОС5.СО, лист 1 (стр. 66, изм. 21.09.2026) — ДИП-34А-03 100 шт. (поз. 6) и ИПР 513-3АМ исп.01 13 шт. (поз. 7), всего 113; два сигнала входят в систему 5.2-19-1 предыдущей строки. Блоки БРИЗ (поз. 8) отдельного сигнала не формируют. Ответ проектировщика от 21.09.2026, п. 1. Прежнее количество 119 было рассчитано от 108 дымовых извещателей.</ns0:t>
        </ns0:is>
      </ns0:c>
      <ns0:c r="Q49" s="24"/>
      <ns0:c r="R49" s="24" t="inlineStr">
        <ns0:is>
          <ns0:t>23/085-И-ИОС5.СО, лист 1, поз. 6–8 (изм. 21.09.2026); 23/085-И-ИОС5, лист 2, 10–14; ответ проектировщика от 21.09.2026, п. 1</ns0:t>
        </ns0:is>
      </ns0:c>
    </ns0:row>
    <ns0:row r="50" spans="1:18" s="30" customFormat="1">
      <ns0:c r="A50" s="6">
        <ns0:v>35</ns0:v>
      </ns0:c>
      <ns0:c r="B50" s="33">
        <ns0:v>11</ns0:v>
      </ns0:c>
      <ns0:c r="C50" s="33"/>
      <ns0:c r="D50" s="33" t="s">
        <ns0:v>104</ns0:v>
      </ns0:c>
      <ns0:c r="E50" s="33"/>
      <ns0:c r="F50" s="33" t="s">
        <ns0:v>105</ns0:v>
      </ns0:c>
      <ns0:c r="G50" s="34" t="s">
        <ns0:v>21</ns0:v>
      </ns0:c>
      <ns0:c r="H50" s="34"/>
      <ns0:c r="I50" s="35">
        <ns0:v>1</ns0:v>
      </ns0:c>
      <ns0:c r="J50" s="23">
        <ns0:f t="shared" si="0"/>
        <ns0:v>1</ns0:v>
      </ns0:c>
      <ns0:c r="K50" s="5"/>
      <ns0:c r="L50" s="8">
        <ns0:v>2843.0899999999997</ns0:v>
      </ns0:c>
      <ns0:c r="M50" s="8"/>
      <ns0:c r="N50" s="8">
        <ns0:f t="shared" si="1"/>
        <ns0:v>2843.0899999999997</ns0:v>
      </ns0:c>
      <ns0:c r="O50" s="8">
        <ns0:f t="shared" si="2"/>
        <ns0:v>2843.0899999999997</ns0:v>
      </ns0:c>
      <ns0:c r="P50" s="70" t="inlineStr">
        <ns0:is>
          <ns0:t>Добавлена комплексная пусконаладка системы автоматической пожарной сигнализации — одна система (ИОС5, стр.20–24; СО стр.66).</ns0:t>
        </ns0:is>
      </ns0:c>
      <ns0:c r="Q50" s="24"/>
      <ns0:c r="R50" s="24" t="inlineStr">
        <ns0:is>
          <ns0:t>23/085-И-ИОС5-ТЧ, лист 20–23; 23/085-И-ИОС5, лист 2 и 10–14; 23/085-И-ИОС5.СО, лист 1; ВОР 09-01-04 (2024), лист Source, строки 40–46</ns0:t>
        </ns0:is>
      </ns0:c>
    </ns0:row>
    <ns0:row r="51" spans="1:18" s="30" customFormat="1">
      <ns0:c r="A51" s="6">
        <ns0:v>36</ns0:v>
      </ns0:c>
      <ns0:c r="B51" s="33">
        <ns0:v>12</ns0:v>
      </ns0:c>
      <ns0:c r="C51" s="33"/>
      <ns0:c r="D51" s="33" t="s">
        <ns0:v>102</ns0:v>
      </ns0:c>
      <ns0:c r="E51" s="33"/>
      <ns0:c r="F51" s="33" t="s">
        <ns0:v>103</ns0:v>
      </ns0:c>
      <ns0:c r="G51" s="34" t="s">
        <ns0:v>85</ns0:v>
      </ns0:c>
      <ns0:c r="H51" s="34"/>
      <ns0:c r="I51" s="35">
        <ns0:v>1</ns0:v>
      </ns0:c>
      <ns0:c r="J51" s="23">
        <ns0:f t="shared" si="0"/>
        <ns0:v>1</ns0:v>
      </ns0:c>
      <ns0:c r="K51" s="5"/>
      <ns0:c r="L51" s="8" t="n">
        <ns0:v>7374.49</ns0:v>
      </ns0:c>
      <ns0:c r="M51" s="8"/>
      <ns0:c r="N51" s="8">
        <ns0:f t="shared" si="1"/>
        <ns0:v>7374.49</ns0:v>
      </ns0:c>
      <ns0:c r="O51" s="8">
        <ns0:f t="shared" si="2"/>
        <ns0:v>7374.49</ns0:v>
      </ns0:c>
      <ns0:c r="P51" s="70" t="inlineStr">
        <ns0:is>
          <ns0:t>Добавлена наладка системы дистанционного управления оповещением и управлением эвакуацией — прибор речевого оповещения Рупор-300 с модулями контроля линий (ИОС5, стр.20–24; СО стр.66, поз.13–17).</ns0:t>
        </ns0:is>
      </ns0:c>
      <ns0:c r="Q51" s="24"/>
      <ns0:c r="R51" s="24" t="inlineStr">
        <ns0:is>
          <ns0:t>23/085-И-ИОС5-ТЧ, лист 20–23; 23/085-И-ИОС5, лист 2 и 10–14; 23/085-И-ИОС5.СО, лист 1; ВОР 09-01-04 (2024), лист Source, строки 47–53</ns0:t>
        </ns0:is>
      </ns0:c>
    </ns0:row>
    <ns0:row r="52" spans="1:18" ht="370.5">
      <ns0:c r="A52" s="6">
        <ns0:v>37</ns0:v>
      </ns0:c>
      <ns0:c r="B52" s="33">
        <ns0:v>13</ns0:v>
      </ns0:c>
      <ns0:c r="C52" s="33"/>
      <ns0:c r="D52" s="33" t="s">
        <ns0:v>89</ns0:v>
      </ns0:c>
      <ns0:c r="E52" s="33"/>
      <ns0:c r="F52" s="33" t="s">
        <ns0:v>77</ns0:v>
      </ns0:c>
      <ns0:c r="G52" s="34" t="s">
        <ns0:v>90</ns0:v>
      </ns0:c>
      <ns0:c r="H52" s="34"/>
      <ns0:c r="I52" s="35">
        <ns0:v>1</ns0:v>
      </ns0:c>
      <ns0:c r="J52" s="23">
        <ns0:f t="shared" si="0"/>
        <ns0:v>1</ns0:v>
      </ns0:c>
      <ns0:c r="K52" s="5"/>
      <ns0:c r="L52" s="8">
        <ns0:v>8365.31</ns0:v>
      </ns0:c>
      <ns0:c r="M52" s="8"/>
      <ns0:c r="N52" s="8">
        <ns0:f t="shared" si="1"/>
        <ns0:v>8365.31</ns0:v>
      </ns0:c>
      <ns0:c r="O52" s="8">
        <ns0:f t="shared" si="2"/>
        <ns0:v>8365.31</ns0:v>
      </ns0:c>
      <ns0:c r="P52" s="70" t="inlineStr">
        <ns0:is>
          <ns0:t>Группа СОУЭ: добавлена комплексная наладка с двумя базовыми параметрами.</ns0:t>
        </ns0:is>
      </ns0:c>
      <ns0:c r="Q52" s="24"/>
      <ns0:c r="R52" s="24" t="inlineStr">
        <ns0:is>
          <ns0:t>23/085-И-ИОС5-ТЧ, лист 20–23; 23/085-И-ИОС5, лист 2 и 10–14; 23/085-И-ИОС5.СО, лист 1; ВОР 09-01-04 (2024), лист Source, строки 47–53</ns0:t>
        </ns0:is>
      </ns0:c>
    </ns0:row>
    <ns0:row r="53" spans="1:18">
      <ns0:c r="A53" s="6">
        <ns0:v>38</ns0:v>
      </ns0:c>
      <ns0:c r="B53" s="33">
        <ns0:v>14</ns0:v>
      </ns0:c>
      <ns0:c r="C53" s="33"/>
      <ns0:c r="D53" s="33" t="s">
        <ns0:v>91</ns0:v>
      </ns0:c>
      <ns0:c r="E53" s="33"/>
      <ns0:c r="F53" s="33" t="s">
        <ns0:v>78</ns0:v>
      </ns0:c>
      <ns0:c r="G53" s="34" t="s">
        <ns0:v>88</ns0:v>
      </ns0:c>
      <ns0:c r="H53" s="34"/>
      <ns0:c r="I53" s="35">
        <ns0:v>21</ns0:v>
      </ns0:c>
      <ns0:c r="J53" s="23">
        <ns0:f t="shared" si="0"/>
        <ns0:v>21</ns0:v>
      </ns0:c>
      <ns0:c r="K53" s="5"/>
      <ns0:c r="L53" s="8">
        <ns0:v>57367.649999999994</ns0:v>
      </ns0:c>
      <ns0:c r="M53" s="8"/>
      <ns0:c r="N53" s="8">
        <ns0:f t="shared" si="1"/>
        <ns0:v>57367.649999999994</ns0:v>
      </ns0:c>
      <ns0:c r="O53" s="8">
        <ns0:f t="shared" si="2"/>
        <ns0:v>57367.649999999994</ns0:v>
      </ns0:c>
      <ns0:c r="P53" s="70" t="inlineStr">
        <ns0:is>
          <ns0:t>Добавлен 21 последующий параметр комплексной наладки СОУЭ, всего 23 — зоны речевого и светового оповещения и линии связи по схеме л.2 (ИОС5, стр.20–24, 32; СО стр.66, поз.10–18).</ns0:t>
        </ns0:is>
      </ns0:c>
      <ns0:c r="Q53" s="24"/>
      <ns0:c r="R53" s="24" t="inlineStr">
        <ns0:is>
          <ns0:t>23/085-И-ИОС5-ТЧ, лист 20–23; 23/085-И-ИОС5, лист 2 и 10–14; 23/085-И-ИОС5.СО, лист 1; ВОР 09-01-04 (2024), лист Source, строки 47–53</ns0:t>
        </ns0:is>
      </ns0:c>
    </ns0:row>
    <ns0:row r="54" spans="1:18">
      <ns0:c r="A54" s="6">
        <ns0:v>39</ns0:v>
      </ns0:c>
      <ns0:c r="B54" s="33">
        <ns0:v>15</ns0:v>
      </ns0:c>
      <ns0:c r="C54" s="33"/>
      <ns0:c r="D54" s="33" t="s">
        <ns0:v>92</ns0:v>
      </ns0:c>
      <ns0:c r="E54" s="33"/>
      <ns0:c r="F54" s="33" t="s">
        <ns0:v>79</ns0:v>
      </ns0:c>
      <ns0:c r="G54" s="34" t="s">
        <ns0:v>85</ns0:v>
      </ns0:c>
      <ns0:c r="H54" s="34"/>
      <ns0:c r="I54" s="35">
        <ns0:v>1</ns0:v>
      </ns0:c>
      <ns0:c r="J54" s="23">
        <ns0:f t="shared" si="0"/>
        <ns0:v>1</ns0:v>
      </ns0:c>
      <ns0:c r="K54" s="5"/>
      <ns0:c r="L54" s="8">
        <ns0:v>7374.49</ns0:v>
      </ns0:c>
      <ns0:c r="M54" s="8"/>
      <ns0:c r="N54" s="8">
        <ns0:f t="shared" si="1"/>
        <ns0:v>7374.49</ns0:v>
      </ns0:c>
      <ns0:c r="O54" s="8">
        <ns0:f t="shared" si="2"/>
        <ns0:v>7374.49</ns0:v>
      </ns0:c>
      <ns0:c r="P54" s="70" t="inlineStr">
        <ns0:is>
          <ns0:t>Добавлена наладка системы дистанционного управления локальной системой оповещения с сопряжением с РСО г. Москвы (ИОС5, стр.11; СО стр.70, поз.110).</ns0:t>
        </ns0:is>
      </ns0:c>
      <ns0:c r="Q54" s="24"/>
      <ns0:c r="R54" s="24" t="inlineStr">
        <ns0:is>
          <ns0:t>23/085-И-ИОС5-ТЧ, лист 10–12; 23/085-И-ИОС5, лист 1 и 4–9; 23/085-И-ИОС5.СО, лист 4–6; ВОР 09-01-04 (2024), лист Source, строки 54–58</ns0:t>
        </ns0:is>
      </ns0:c>
    </ns0:row>
    <ns0:row r="55" spans="1:18">
      <ns0:c r="A55" s="6">
        <ns0:v>40</ns0:v>
      </ns0:c>
      <ns0:c r="B55" s="33">
        <ns0:v>16</ns0:v>
      </ns0:c>
      <ns0:c r="C55" s="33"/>
      <ns0:c r="D55" s="33" t="s">
        <ns0:v>89</ns0:v>
      </ns0:c>
      <ns0:c r="E55" s="33"/>
      <ns0:c r="F55" s="33" t="s">
        <ns0:v>77</ns0:v>
      </ns0:c>
      <ns0:c r="G55" s="34" t="s">
        <ns0:v>90</ns0:v>
      </ns0:c>
      <ns0:c r="H55" s="34"/>
      <ns0:c r="I55" s="35">
        <ns0:v>3</ns0:v>
      </ns0:c>
      <ns0:c r="J55" s="23">
        <ns0:f t="shared" si="0"/>
        <ns0:v>3</ns0:v>
      </ns0:c>
      <ns0:c r="K55" s="5"/>
      <ns0:c r="L55" s="8">
        <ns0:v>25095.9</ns0:v>
      </ns0:c>
      <ns0:c r="M55" s="8"/>
      <ns0:c r="N55" s="8">
        <ns0:f t="shared" si="1"/>
        <ns0:v>25095.9</ns0:v>
      </ns0:c>
      <ns0:c r="O55" s="8">
        <ns0:f t="shared" si="2"/>
        <ns0:v>25095.9</ns0:v>
      </ns0:c>
      <ns0:c r="P55" s="70" t="inlineStr">
        <ns0:is>
          <ns0:t>Добавлена комплексная наладка трёх систем: структурированной кабельной сети, телефонной сети и локальной системы оповещения с сопряжением с РСО (ИОС5, стр.10–12).</ns0:t>
        </ns0:is>
      </ns0:c>
      <ns0:c r="Q55" s="24"/>
      <ns0:c r="R55" s="24" t="inlineStr">
        <ns0:is>
          <ns0:t>23/085-И-ИОС5-ТЧ, лист 10–12; 23/085-И-ИОС5, лист 1 и 4–9; 23/085-И-ИОС5.СО, лист 4–6; ВОР 09-01-04 (2024), лист Source, строки 54–58</ns0:t>
        </ns0:is>
      </ns0:c>
    </ns0:row>
    <ns0:row r="56" spans="1:18">
      <ns0:c r="A56" s="6">
        <ns0:v>41</ns0:v>
      </ns0:c>
      <ns0:c r="B56" s="33">
        <ns0:v>17</ns0:v>
      </ns0:c>
      <ns0:c r="C56" s="33"/>
      <ns0:c r="D56" s="33" t="s">
        <ns0:v>95</ns0:v>
      </ns0:c>
      <ns0:c r="E56" s="33"/>
      <ns0:c r="F56" s="33" t="s">
        <ns0:v>82</ns0:v>
      </ns0:c>
      <ns0:c r="G56" s="34" t="s">
        <ns0:v>21</ns0:v>
      </ns0:c>
      <ns0:c r="H56" s="34"/>
      <ns0:c r="I56" s="35">
        <ns0:v>2</ns0:v>
      </ns0:c>
      <ns0:c r="J56" s="23">
        <ns0:f t="shared" si="0"/>
        <ns0:v>2</ns0:v>
      </ns0:c>
      <ns0:c r="K56" s="5"/>
      <ns0:c r="L56" s="8">
        <ns0:v>5687.34</ns0:v>
      </ns0:c>
      <ns0:c r="M56" s="8"/>
      <ns0:c r="N56" s="8">
        <ns0:f t="shared" si="1"/>
        <ns0:v>5687.34</ns0:v>
      </ns0:c>
      <ns0:c r="O56" s="8">
        <ns0:f t="shared" si="2"/>
        <ns0:v>5687.34</ns0:v>
      </ns0:c>
      <ns0:c r="P56" s="70" t="inlineStr">
        <ns0:is>
          <ns0:t>Добавлена комплексная пусконаладка двух систем: охранно-тревожной сигнализации и охранного телевидения (ИОС5, стр.12–18); пусконаладка системы контроля и управления доступом учтена строками 40–44.</ns0:t>
        </ns0:is>
      </ns0:c>
      <ns0:c r="Q56" s="24"/>
      <ns0:c r="R56" s="24" t="inlineStr">
        <ns0:is>
          <ns0:t>23/085-И-ИОС5-ТЧ, лист 7–15; 23/085-И-ИОС5, лист 3 и 15–25; 23/085-И-ИОС5.СО, лист 1–4; ВОР 09-01-04 (2024), лист Source, строки 59–63</ns0:t>
        </ns0:is>
      </ns0:c>
    </ns0:row>
    <ns0:row r="57" spans="1:18">
      <ns0:c r="A57" s="6">
        <ns0:v>42</ns0:v>
      </ns0:c>
      <ns0:c r="B57" s="33">
        <ns0:v>18</ns0:v>
      </ns0:c>
      <ns0:c r="C57" s="33"/>
      <ns0:c r="D57" s="33" t="s">
        <ns0:v>96</ns0:v>
      </ns0:c>
      <ns0:c r="E57" s="33"/>
      <ns0:c r="F57" s="33" t="s">
        <ns0:v>83</ns0:v>
      </ns0:c>
      <ns0:c r="G57" s="34" t="s">
        <ns0:v>21</ns0:v>
      </ns0:c>
      <ns0:c r="H57" s="34"/>
      <ns0:c r="I57" s="35">
        <ns0:v>129</ns0:v>
      </ns0:c>
      <ns0:c r="J57" s="23">
        <ns0:f t="shared" si="0"/>
        <ns0:v>129</ns0:v>
      </ns0:c>
      <ns0:c r="K57" s="5"/>
      <ns0:c r="L57" s="8">
        <ns0:v>220591.46</ns0:v>
      </ns0:c>
      <ns0:c r="M57" s="8"/>
      <ns0:c r="N57" s="8">
        <ns0:f t="shared" si="1"/>
        <ns0:v>220591.46</ns0:v>
      </ns0:c>
      <ns0:c r="O57" s="8">
        <ns0:f t="shared" si="2"/>
        <ns0:v>220591.46</ns0:v>
      </ns0:c>
      <ns0:c r="P57" s="70" t="inlineStr">
        <ns0:is>
          <ns0:t>Добавлена пусконаладка 129 адресных устройств систем строки 56: СОТС — 107 извещателей, кнопок и блоков (ИОС5, СО стр.66, поз.24–27), СОТ — 22 видеокамеры (СО стр.69, поз.83, 84); устройства СКУД учтены строками 40–44.</ns0:t>
        </ns0:is>
      </ns0:c>
      <ns0:c r="Q57" s="24"/>
      <ns0:c r="R57" s="24" t="inlineStr">
        <ns0:is>
          <ns0:t>23/085-И-ИОС5-ТЧ, лист 7–15; 23/085-И-ИОС5, лист 3 и 15–25; 23/085-И-ИОС5.СО, лист 1–4; ВОР 09-01-04 (2024), лист Source, строки 59–63</ns0:t>
        </ns0:is>
      </ns0:c>
    </ns0:row>
    <ns0:row r="58" spans="1:18" s="30" customFormat="1" ht="14.25">
      <ns0:c r="A58" s="42" t="s">
        <ns0:v>18</ns0:v>
      </ns0:c>
      <ns0:c r="B58" s="43"/>
      <ns0:c r="C58" s="43"/>
      <ns0:c r="D58" s="44"/>
      <ns0:c r="E58" s="29"/>
      <ns0:c r="F58" s="33"/>
      <ns0:c r="G58" s="34"/>
      <ns0:c r="H58" s="34"/>
      <ns0:c r="I58" s="35"/>
      <ns0:c r="J58" s="35"/>
      <ns0:c r="K58" s="36">
        <ns0:f>SUM(K40:K57)</ns0:f>
        <ns0:v>0</ns0:v>
      </ns0:c>
      <ns0:c r="L58" s="36">
        <ns0:f>SUM(L40:L57)</ns0:f>
        <ns0:v>1396163.08</ns0:v>
      </ns0:c>
      <ns0:c r="M58" s="36">
        <ns0:f>SUM(M40:M57)</ns0:f>
        <ns0:v>0</ns0:v>
      </ns0:c>
      <ns0:c r="N58" s="36">
        <ns0:f t="shared" ref="N58:O58" si="10">SUM(N40:N57)</ns0:f>
        <ns0:v>1396163.08</ns0:v>
      </ns0:c>
      <ns0:c r="O58" s="36">
        <ns0:f t="shared" si="10"/>
        <ns0:v>1396163.08</ns0:v>
      </ns0:c>
      <ns0:c r="P58" s="9"/>
      <ns0:c r="Q58" s="24"/>
      <ns0:c r="R58" s="24"/>
    </ns0:row>
    <ns0:row r="59" spans="1:18" ht="32.25" customHeight="1">
      <ns0:c r="A59" s="6"/>
      <ns0:c r="B59" s="53" t="s">
        <ns0:v>101</ns0:v>
      </ns0:c>
      <ns0:c r="C59" s="54"/>
      <ns0:c r="D59" s="54"/>
      <ns0:c r="E59" s="55"/>
      <ns0:c r="F59" s="26"/>
      <ns0:c r="G59" s="27"/>
      <ns0:c r="H59" s="27"/>
      <ns0:c r="I59" s="25"/>
      <ns0:c r="J59" s="23"/>
      <ns0:c r="K59" s="5"/>
      <ns0:c r="L59" s="8"/>
      <ns0:c r="M59" s="21"/>
      <ns0:c r="N59" s="8"/>
      <ns0:c r="O59" s="8"/>
      <ns0:c r="P59" s="9"/>
      <ns0:c r="Q59" s="24"/>
      <ns0:c r="R59" s="24"/>
    </ns0:row>
    <ns0:row r="60" spans="1:18">
      <ns0:c r="A60" s="6">
        <ns0:v>43</ns0:v>
      </ns0:c>
      <ns0:c r="B60" s="33">
        <ns0:v>1</ns0:v>
      </ns0:c>
      <ns0:c r="C60" s="33"/>
      <ns0:c r="D60" s="33" t="s">
        <ns0:v>45</ns0:v>
      </ns0:c>
      <ns0:c r="E60" s="33"/>
      <ns0:c r="F60" s="33" t="s">
        <ns0:v>30</ns0:v>
      </ns0:c>
      <ns0:c r="G60" s="34" t="s">
        <ns0:v>46</ns0:v>
      </ns0:c>
      <ns0:c r="H60" s="34"/>
      <ns0:c r="I60" s="35">
        <ns0:v>4</ns0:v>
      </ns0:c>
      <ns0:c r="J60" s="23">
        <ns0:f t="shared" si="0"/>
        <ns0:v>4</ns0:v>
      </ns0:c>
      <ns0:c r="K60" s="5"/>
      <ns0:c r="L60" s="8" t="n">
        <ns0:v>4209.22</ns0:v>
      </ns0:c>
      <ns0:c r="M60" s="8"/>
      <ns0:c r="N60" s="8">
        <ns0:f t="shared" si="1"/>
        <ns0:v>4209.22</ns0:v>
      </ns0:c>
      <ns0:c r="O60" s="8">
        <ns0:f t="shared" si="2"/>
        <ns0:v>4209.22</ns0:v>
      </ns0:c>
      <ns0:c r="P60" s="70" t="inlineStr">
        <ns0:is>
          <ns0:t>Добавлена фазировка четырёх присоединений светильников наружного освещения (ИОС1, стр.11; л.35; СО стр.55, поз.9.7–9.9).</ns0:t>
        </ns0:is>
      </ns0:c>
      <ns0:c r="Q60" s="24"/>
      <ns0:c r="R60" s="24" t="inlineStr">
        <ns0:is>
          <ns0:t>23/085-И-ИОС1-ТЧ, лист 8; 23/085-И-ИОС1, лист 35; 23/085-И-ИОС1.СО, лист 7, позиции 9.1–9.7</ns0:t>
        </ns0:is>
      </ns0:c>
    </ns0:row>
    <ns0:row r="61" spans="1:18">
      <ns0:c r="A61" s="6">
        <ns0:v>44</ns0:v>
      </ns0:c>
      <ns0:c r="B61" s="33">
        <ns0:v>2</ns0:v>
      </ns0:c>
      <ns0:c r="C61" s="33"/>
      <ns0:c r="D61" s="33" t="s">
        <ns0:v>43</ns0:v>
      </ns0:c>
      <ns0:c r="E61" s="33"/>
      <ns0:c r="F61" s="33" t="s">
        <ns0:v>29</ns0:v>
      </ns0:c>
      <ns0:c r="G61" s="34" t="s">
        <ns0:v>44</ns0:v>
      </ns0:c>
      <ns0:c r="H61" s="34"/>
      <ns0:c r="I61" s="35">
        <ns0:v>4</ns0:v>
      </ns0:c>
      <ns0:c r="J61" s="23">
        <ns0:f t="shared" si="0"/>
        <ns0:v>4</ns0:v>
      </ns0:c>
      <ns0:c r="K61" s="5"/>
      <ns0:c r="L61" s="8" t="n">
        <ns0:v>4678.04</ns0:v>
      </ns0:c>
      <ns0:c r="M61" s="8"/>
      <ns0:c r="N61" s="8">
        <ns0:f t="shared" si="1"/>
        <ns0:v>4678.04</ns0:v>
      </ns0:c>
      <ns0:c r="O61" s="8">
        <ns0:f t="shared" si="2"/>
        <ns0:v>4678.04</ns0:v>
      </ns0:c>
      <ns0:c r="P61" s="70" t="inlineStr">
        <ns0:is>
          <ns0:t>Добавлены четыре замера сопротивления цепи «фаза — нуль» — по числу светильников наружного освещения, защищённых предохранителями во вводных щитках опор (ИОС1, стр.11; СО стр.55, поз.9.7–9.9).</ns0:t>
        </ns0:is>
      </ns0:c>
      <ns0:c r="Q61" s="24"/>
      <ns0:c r="R61" s="24" t="inlineStr">
        <ns0:is>
          <ns0:t>23/085-И-ИОС1-ТЧ, лист 8; 23/085-И-ИОС1, лист 35; 23/085-И-ИОС1.СО, лист 7, позиции 9.1–9.7</ns0:t>
        </ns0:is>
      </ns0:c>
    </ns0:row>
    <ns0:row r="62" spans="1:18" ht="71.25">
      <ns0:c r="A62" s="6">
        <ns0:v>45</ns0:v>
      </ns0:c>
      <ns0:c r="B62" s="33">
        <ns0:v>3</ns0:v>
      </ns0:c>
      <ns0:c r="C62" s="33"/>
      <ns0:c r="D62" s="33" t="s">
        <ns0:v>41</ns0:v>
      </ns0:c>
      <ns0:c r="E62" s="33"/>
      <ns0:c r="F62" s="33" t="s">
        <ns0:v>28</ns0:v>
      </ns0:c>
      <ns0:c r="G62" s="34" t="s">
        <ns0:v>42</ns0:v>
      </ns0:c>
      <ns0:c r="H62" s="34"/>
      <ns0:c r="I62" s="35">
        <ns0:v>4</ns0:v>
      </ns0:c>
      <ns0:c r="J62" s="23">
        <ns0:f t="shared" si="0"/>
        <ns0:v>4</ns0:v>
      </ns0:c>
      <ns0:c r="K62" s="5"/>
      <ns0:c r="L62" s="8" t="n">
        <ns0:v>702.11</ns0:v>
      </ns0:c>
      <ns0:c r="M62" s="8"/>
      <ns0:c r="N62" s="8">
        <ns0:f t="shared" si="1"/>
        <ns0:v>702.11</ns0:v>
      </ns0:c>
      <ns0:c r="O62" s="8">
        <ns0:f t="shared" si="2"/>
        <ns0:v>702.11</ns0:v>
      </ns0:c>
      <ns0:c r="P62" s="70" t="inlineStr">
        <ns0:is>
          <ns0:t>Добавлены четыре проверки непрерывности защитной цепи по четырём металлическим опорам; количество соответствует числу опор.</ns0:t>
        </ns0:is>
      </ns0:c>
      <ns0:c r="Q62" s="24"/>
      <ns0:c r="R62" s="24" t="inlineStr">
        <ns0:is>
          <ns0:t>23/085-И-ИОС1-ТЧ, лист 8; 23/085-И-ИОС1, лист 35; 23/085-И-ИОС1.СО, лист 7, позиции 9.1–9.7</ns0:t>
        </ns0:is>
      </ns0:c>
    </ns0:row>
    <ns0:row r="63" spans="1:18">
      <ns0:c r="A63" s="6">
        <ns0:v>46</ns0:v>
      </ns0:c>
      <ns0:c r="B63" s="33">
        <ns0:v>4</ns0:v>
      </ns0:c>
      <ns0:c r="C63" s="33"/>
      <ns0:c r="D63" s="33" t="s">
        <ns0:v>47</ns0:v>
      </ns0:c>
      <ns0:c r="E63" s="33"/>
      <ns0:c r="F63" s="33" t="s">
        <ns0:v>31</ns0:v>
      </ns0:c>
      <ns0:c r="G63" s="34" t="s">
        <ns0:v>40</ns0:v>
      </ns0:c>
      <ns0:c r="H63" s="34"/>
      <ns0:c r="I63" s="35">
        <ns0:v>4</ns0:v>
      </ns0:c>
      <ns0:c r="J63" s="23">
        <ns0:f t="shared" si="0"/>
        <ns0:v>4</ns0:v>
      </ns0:c>
      <ns0:c r="K63" s="5"/>
      <ns0:c r="L63" s="8" t="n">
        <ns0:v>1684.83</ns0:v>
      </ns0:c>
      <ns0:c r="M63" s="8"/>
      <ns0:c r="N63" s="8">
        <ns0:f t="shared" si="1"/>
        <ns0:v>1684.83</ns0:v>
      </ns0:c>
      <ns0:c r="O63" s="8">
        <ns0:f t="shared" si="2"/>
        <ns0:v>1684.83</ns0:v>
      </ns0:c>
      <ns0:c r="P63" s="70" t="inlineStr">
        <ns0:is>
          <ns0:t>Добавлены четыре измерения сопротивления изоляции участков кабельной линии наружного освещения до четырёх опор (ИОС1, стр.11; л.35; СО стр.54, поз.9.1).</ns0:t>
        </ns0:is>
      </ns0:c>
      <ns0:c r="Q63" s="24"/>
      <ns0:c r="R63" s="24" t="inlineStr">
        <ns0:is>
          <ns0:t>23/085-И-ИОС1-ТЧ, лист 8; 23/085-И-ИОС1, лист 35; 23/085-И-ИОС1.СО, лист 7, позиции 9.1–9.7</ns0:t>
        </ns0:is>
      </ns0:c>
    </ns0:row>
    <ns0:row r="64" spans="1:18">
      <ns0:c r="A64" s="6">
        <ns0:v>47</ns0:v>
      </ns0:c>
      <ns0:c r="B64" s="33">
        <ns0:v>5</ns0:v>
      </ns0:c>
      <ns0:c r="C64" s="33"/>
      <ns0:c r="D64" s="33" t="s">
        <ns0:v>99</ns0:v>
      </ns0:c>
      <ns0:c r="E64" s="33"/>
      <ns0:c r="F64" s="33" t="s">
        <ns0:v>97</ns0:v>
      </ns0:c>
      <ns0:c r="G64" s="34" t="s">
        <ns0:v>40</ns0:v>
      </ns0:c>
      <ns0:c r="H64" s="34"/>
      <ns0:c r="I64" s="35">
        <ns0:v>4</ns0:v>
      </ns0:c>
      <ns0:c r="J64" s="23">
        <ns0:f t="shared" si="0"/>
        <ns0:v>4</ns0:v>
      </ns0:c>
      <ns0:c r="K64" s="5"/>
      <ns0:c r="L64" s="8" t="n">
        <ns0:v>4678.04</ns0:v>
      </ns0:c>
      <ns0:c r="M64" s="8"/>
      <ns0:c r="N64" s="8">
        <ns0:f t="shared" si="1"/>
        <ns0:v>4678.04</ns0:v>
      </ns0:c>
      <ns0:c r="O64" s="8">
        <ns0:f t="shared" si="2"/>
        <ns0:v>4678.04</ns0:v>
      </ns0:c>
      <ns0:c r="P64" s="70" t="inlineStr">
        <ns0:is>
          <ns0:t>Добавлены четыре измерения сопротивления растеканию тока заземлителей четырёх опор наружного освещения (ИОС1, л.35 «План сети наружного освещения. Заземление»).</ns0:t>
        </ns0:is>
      </ns0:c>
      <ns0:c r="Q64" s="24"/>
      <ns0:c r="R64" s="24" t="inlineStr">
        <ns0:is>
          <ns0:t>23/085-И-ИОС1-ТЧ, лист 8; 23/085-И-ИОС1, лист 35; 23/085-И-ИОС1.СО, лист 7, позиции 9.1–9.7</ns0:t>
        </ns0:is>
      </ns0:c>
    </ns0:row>
    <ns0:row r="65" spans="1:18">
      <ns0:c r="A65" s="6">
        <ns0:v>48</ns0:v>
      </ns0:c>
      <ns0:c r="B65" s="33">
        <ns0:v>6</ns0:v>
      </ns0:c>
      <ns0:c r="C65" s="33"/>
      <ns0:c r="D65" s="33" t="s">
        <ns0:v>100</ns0:v>
      </ns0:c>
      <ns0:c r="E65" s="33"/>
      <ns0:c r="F65" s="33" t="s">
        <ns0:v>98</ns0:v>
      </ns0:c>
      <ns0:c r="G65" s="34" t="s">
        <ns0:v>40</ns0:v>
      </ns0:c>
      <ns0:c r="H65" s="34"/>
      <ns0:c r="I65" s="35">
        <ns0:v>4</ns0:v>
      </ns0:c>
      <ns0:c r="J65" s="23">
        <ns0:f t="shared" si="0"/>
        <ns0:v>4</ns0:v>
      </ns0:c>
      <ns0:c r="K65" s="5"/>
      <ns0:c r="L65" s="8" t="n">
        <ns0:v>16843.76</ns0:v>
      </ns0:c>
      <ns0:c r="M65" s="8"/>
      <ns0:c r="N65" s="8">
        <ns0:f t="shared" si="1"/>
        <ns0:v>16843.76</ns0:v>
      </ns0:c>
      <ns0:c r="O65" s="8">
        <ns0:f t="shared" si="2"/>
        <ns0:v>16843.76</ns0:v>
      </ns0:c>
      <ns0:c r="P65" s="70" t="inlineStr">
        <ns0:is>
          <ns0:t>Добавлено определение удельного сопротивления грунта в местах заземления четырёх опор наружного освещения (ИОС1, л.35, стр.47; СО стр.54–55, раздел 9).</ns0:t>
        </ns0:is>
      </ns0:c>
      <ns0:c r="Q65" s="24"/>
      <ns0:c r="R65" s="24" t="inlineStr">
        <ns0:is>
          <ns0:t>23/085-И-ИОС1-ТЧ, лист 8; 23/085-И-ИОС1, лист 35; 23/085-И-ИОС1.СО, лист 7, позиции 9.1–9.7</ns0:t>
        </ns0:is>
      </ns0:c>
    </ns0:row>
    <ns0:row r="66" spans="1:18" ht="14.25">
      <ns0:c r="A66" s="42" t="s">
        <ns0:v>18</ns0:v>
      </ns0:c>
      <ns0:c r="B66" s="43"/>
      <ns0:c r="C66" s="43"/>
      <ns0:c r="D66" s="44"/>
      <ns0:c r="E66" s="29"/>
      <ns0:c r="F66" s="33"/>
      <ns0:c r="G66" s="34"/>
      <ns0:c r="H66" s="34"/>
      <ns0:c r="I66" s="35"/>
      <ns0:c r="J66" s="35"/>
      <ns0:c r="K66" s="36">
        <ns0:f>SUM(K60:K65)</ns0:f>
        <ns0:v>0</ns0:v>
      </ns0:c>
      <ns0:c r="L66" s="36">
        <ns0:f>SUM(L60:L65)</ns0:f>
        <ns0:v>32796.00</ns0:v>
      </ns0:c>
      <ns0:c r="M66" s="36">
        <ns0:f t="shared" ref="M66:O66" si="11">SUM(M60:M65)</ns0:f>
        <ns0:v>0</ns0:v>
      </ns0:c>
      <ns0:c r="N66" s="36">
        <ns0:f t="shared" si="11"/>
        <ns0:v>32796.00</ns0:v>
      </ns0:c>
      <ns0:c r="O66" s="36">
        <ns0:f t="shared" si="11"/>
        <ns0:v>32796.00</ns0:v>
      </ns0:c>
      <ns0:c r="P66" s="9"/>
      <ns0:c r="Q66" s="20"/>
      <ns0:c r="R66" s="20"/>
    </ns0:row>
    <ns0:row r="67" spans="1:18" s="3" customFormat="1">
      <ns0:c r="A67" s="42" t="s">
        <ns0:v>106</ns0:v>
      </ns0:c>
      <ns0:c r="B67" s="43"/>
      <ns0:c r="C67" s="43"/>
      <ns0:c r="D67" s="44"/>
      <ns0:c r="E67" s="17"/>
      <ns0:c r="F67" s="17"/>
      <ns0:c r="G67" s="17"/>
      <ns0:c r="H67" s="18"/>
      <ns0:c r="I67" s="18"/>
      <ns0:c r="J67" s="18"/>
      <ns0:c r="K67" s="71">
        <ns0:f>K66+K58+K38+K32+K20</ns0:f>
        <ns0:v>0</ns0:v>
      </ns0:c>
      <ns0:c r="L67" s="71">
        <ns0:f t="shared" ref="L67:N67" si="12">L66+L58+L38+L32+L20</ns0:f>
        <ns0:v>2539959.4</ns0:v>
      </ns0:c>
      <ns0:c r="M67" s="71">
        <ns0:f t="shared" si="12"/>
        <ns0:v>0</ns0:v>
      </ns0:c>
      <ns0:c r="N67" s="71">
        <ns0:f t="shared" si="12"/>
        <ns0:v>2539959.4</ns0:v>
      </ns0:c>
      <ns0:c r="O67" s="71">
        <ns0:f>O66+O58+O38+O32+O20</ns0:f>
        <ns0:v>2539959.4</ns0:v>
      </ns0:c>
      <ns0:c r="P67" s="17"/>
      <ns0:c r="Q67" s="17"/>
      <ns0:c r="R67" s="17"/>
    </ns0:row>
    <ns0:row r="69" spans="1:18">
      <ns0:c r="B69" s="58" t="s">
        <ns0:v>20</ns0:v>
      </ns0:c>
      <ns0:c r="C69" s="58"/>
      <ns0:c r="D69" s="58"/>
    </ns0:row>
  </ns0:sheetData>
  <ns0:mergeCells count="24">
    <ns0:mergeCell ref="B69:D69"/>
    <ns0:mergeCell ref="B9:F9"/>
    <ns0:mergeCell ref="A6:A7"/>
    <ns0:mergeCell ref="B6:B7"/>
    <ns0:mergeCell ref="C6:D6"/>
    <ns0:mergeCell ref="E6:F6"/>
    <ns0:mergeCell ref="A20:D20"/>
    <ns0:mergeCell ref="A32:D32"/>
    <ns0:mergeCell ref="A58:D58"/>
    <ns0:mergeCell ref="Q6:R6"/>
    <ns0:mergeCell ref="K6:N6"/>
    <ns0:mergeCell ref="A67:D67"/>
    <ns0:mergeCell ref="A1:R1"/>
    <ns0:mergeCell ref="A4:H4"/>
    <ns0:mergeCell ref="H6:J6"/>
    <ns0:mergeCell ref="G6:G7"/>
    <ns0:mergeCell ref="O6:O7"/>
    <ns0:mergeCell ref="B59:E59"/>
    <ns0:mergeCell ref="B39:F39"/>
    <ns0:mergeCell ref="B33:F33"/>
    <ns0:mergeCell ref="B21:E21"/>
    <ns0:mergeCell ref="P6:P7"/>
    <ns0:mergeCell ref="A66:D66"/>
    <ns0:mergeCell ref="A38:D38"/>
  </ns0:mergeCells>
  <ns0:phoneticPr fontId="36" type="noConversion"/>
  <ns0:pageMargins left="0.70866141732283472" right="0.70866141732283472" top="0.74803149606299213" bottom="0.74803149606299213" header="0.31496062992125984" footer="0.31496062992125984"/>
  <ns0:pageSetup paperSize="9" scale="53" fitToHeight="0" orientation="landscape" verticalDpi="0" ns2:id="rId1"/>
  <ns0:drawing ns2:id="rId2"/>
</ns0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2025-09-05T06:33:35Z</cp:lastPrinted>
  <dcterms:created xsi:type="dcterms:W3CDTF">2024-06-20T13:41:56Z</dcterms:created>
  <dcterms:modified xsi:type="dcterms:W3CDTF">2026-06-08T13:52:31Z</dcterms:modified>
</cp:coreProperties>
</file>