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05" windowWidth="6960" windowHeight="12015"/>
  </bookViews>
  <sheets>
    <sheet name="Table 3" sheetId="3" r:id="rId1"/>
  </sheets>
  <definedNames>
    <definedName name="_xlnm.Print_Titles" localSheetId="0">'Table 3'!$8:$8</definedName>
    <definedName name="_xlnm.Print_Area" localSheetId="0">'Table 3'!$A$1:$R$42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<sst xmlns="http://schemas.openxmlformats.org/spreadsheetml/2006/main" count="128" uniqueCount="51">
  <si>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</si>
  <si>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</si>
  <si>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</si>
  <si>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</si>
  <si>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</si>
  <si>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</si>
  <si>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</si>
  <si>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</si>
  <si>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</si>
  <si>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</si>
  <si>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</si>
  <si>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</si>
  <si>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</si>
  <si>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</si>
  <si>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</si>
  <si>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</si>
  <si>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</si>
  <si>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</si>
  <si>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</si>
  <si>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Коррект.  ПД</t>
  </si>
  <si>
    <t>Составил:</t>
  </si>
  <si>
    <t>Утилизация отходов</t>
  </si>
  <si>
    <t>Перевозка строительного мусора на расстояние до 52 км автосамосвалами грузоподъемностью до 20 т</t>
  </si>
  <si>
    <t>Отходы (остатки) сухой бетонной смеси практически неопасные</t>
  </si>
  <si>
    <t>Лом кирпичной кладки от сноса и разборки зданий практически неопасный</t>
  </si>
  <si>
    <t>Мусор от сноса и разборки зданий несортированный малоопасный</t>
  </si>
  <si>
    <t>Отходы затвердевшего строительного раствора в кусковой форме, малоопасные</t>
  </si>
  <si>
    <t>15.2-52-11</t>
  </si>
  <si>
    <t>т</t>
  </si>
  <si>
    <t>15.1-2201-10</t>
  </si>
  <si>
    <t>1 Т</t>
  </si>
  <si>
    <t>15.1-1201-01</t>
  </si>
  <si>
    <t>15.1-1105-01</t>
  </si>
  <si>
    <t>15.1-1105-03</t>
  </si>
  <si>
    <t>15.1-2105-01</t>
  </si>
  <si>
    <t>15.1-2105-03</t>
  </si>
  <si>
    <t>Утилизация отходов КР
ЛС № 09-02-01_доб</t>
  </si>
  <si>
    <t>Утилизация отходов АР
ЛС № 09-02-02_доб</t>
  </si>
  <si>
    <t>23/085-И-АР, 23/085-И-КР</t>
  </si>
  <si>
    <r>
      <t>15.2-52-11</t>
    </r>
    <r>
      <rPr>
        <i/>
        <sz val="10"/>
        <rFont val="Arial"/>
        <family val="2"/>
        <charset val="204"/>
      </rPr>
      <t xml:space="preserve">
Поправка: О.П. п.3.4.30.а</t>
    </r>
  </si>
  <si>
    <r>
      <t>15.1-1300-01</t>
    </r>
    <r>
      <rPr>
        <i/>
        <sz val="10"/>
        <rFont val="Arial"/>
        <family val="2"/>
        <charset val="204"/>
      </rPr>
      <t xml:space="preserve">
Поправка: О.П. п.3.4.30.а</t>
    </r>
  </si>
  <si>
    <r>
      <t>15.1-1300-02</t>
    </r>
    <r>
      <rPr>
        <i/>
        <sz val="10"/>
        <rFont val="Arial"/>
        <family val="2"/>
        <charset val="204"/>
      </rPr>
      <t xml:space="preserve">
Поправка: О.П. п.3.4.30.а</t>
    </r>
  </si>
  <si>
    <r>
      <t>15.1-2300-01</t>
    </r>
    <r>
      <rPr>
        <i/>
        <sz val="10"/>
        <rFont val="Arial"/>
        <family val="2"/>
        <charset val="204"/>
      </rPr>
      <t xml:space="preserve">
Поправка: О.П. п.3.4.30.а</t>
    </r>
  </si>
  <si>
    <r>
      <t>15.1-2300-02</t>
    </r>
    <r>
      <rPr>
        <i/>
        <sz val="10"/>
        <rFont val="Arial"/>
        <family val="2"/>
        <charset val="204"/>
      </rPr>
      <t xml:space="preserve">
Поправка: О.П. п.3.4.30.а</t>
    </r>
  </si>
  <si>
    <t>23/085-И-ПЗУ</t>
  </si>
  <si>
    <t>Утилизация отходов ПЗУ
ЛС № 09-02-03_доб</t>
  </si>
  <si>
    <t>ВСЕГО</t>
  </si>
  <si>
    <r>
      <t>Перевозка строительного мусора на расстояние до 52 км автосамосвалами грузоподъемностью до 20 т</t>
    </r>
    <r>
      <rPr>
        <i/>
        <sz val="10"/>
        <rFont val="Arial"/>
        <family val="2"/>
        <charset val="204"/>
      </rPr>
      <t xml:space="preserve">
</t>
    </r>
  </si>
  <si>
    <r>
      <t>Лом дорожного полотна автомобильных дорог (кроме отходов битума и асфальтовых покрытий) практически неопасный</t>
    </r>
    <r>
      <rPr>
        <i/>
        <sz val="10"/>
        <rFont val="Arial"/>
        <family val="2"/>
        <charset val="204"/>
      </rPr>
      <t xml:space="preserve">
</t>
    </r>
  </si>
  <si>
    <r>
      <t>Лом асфальтовых и асфальтобетонных покрытий малоопасный</t>
    </r>
    <r>
      <rPr>
        <i/>
        <sz val="10"/>
        <rFont val="Arial"/>
        <family val="2"/>
        <charset val="204"/>
      </rPr>
      <t xml:space="preserve">
</t>
    </r>
  </si>
  <si>
    <r>
      <t>Лом дорожного полотна автомобильных дорог (кроме отходов битума и асфальтовых покрытий) практически неопасные</t>
    </r>
    <r>
      <rPr>
        <i/>
        <sz val="10"/>
        <rFont val="Arial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</si>
</sst>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3">
    <numFmt numFmtId="164" formatCode="_-* #,##0.00_-;\-* #,##0.00_-;_-* &quot;-&quot;??_-;_-@_-"/>
    <numFmt numFmtId="165" formatCode="0.000"/>
    <numFmt numFmtId="166" formatCode="0.0"/>
  </numFmts>
  <fonts count="4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5">
      <alignment horizontal="center"/>
    </xf>
    <xf numFmtId="0" fontId="33" fillId="0" borderId="0">
      <alignment vertical="top"/>
    </xf>
    <xf numFmtId="0" fontId="12" fillId="0" borderId="5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5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5">
      <alignment horizontal="center" vertical="top"/>
    </xf>
    <xf numFmtId="0" fontId="37" fillId="0" borderId="5">
      <alignment horizontal="center" vertical="center"/>
    </xf>
    <xf numFmtId="0" fontId="12" fillId="0" borderId="0"/>
    <xf numFmtId="0" fontId="12" fillId="0" borderId="5">
      <alignment horizontal="center" wrapText="1"/>
    </xf>
    <xf numFmtId="0" fontId="12" fillId="0" borderId="5">
      <alignment horizontal="center"/>
    </xf>
    <xf numFmtId="0" fontId="12" fillId="0" borderId="5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1" fillId="0" borderId="0"/>
  </cellStyleXfs>
  <cellXfs count="6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" fontId="1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31" fillId="0" borderId="5" xfId="0" applyNumberFormat="1" applyFont="1" applyFill="1" applyBorder="1" applyAlignment="1" applyProtection="1">
      <alignment horizontal="center" vertical="top" wrapText="1"/>
    </xf>
    <xf numFmtId="4" fontId="13" fillId="0" borderId="5" xfId="0" applyNumberFormat="1" applyFont="1" applyFill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/>
    </xf>
    <xf numFmtId="1" fontId="39" fillId="0" borderId="5" xfId="0" applyNumberFormat="1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left" vertical="top" wrapText="1" indent="1"/>
    </xf>
    <xf numFmtId="0" fontId="21" fillId="0" borderId="1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1" fontId="5" fillId="0" borderId="5" xfId="0" applyNumberFormat="1" applyFont="1" applyBorder="1" applyAlignment="1">
      <alignment horizontal="left" vertical="top"/>
    </xf>
    <xf numFmtId="164" fontId="5" fillId="0" borderId="5" xfId="1" applyFont="1" applyBorder="1" applyAlignment="1">
      <alignment horizontal="left" vertical="top"/>
    </xf>
    <xf numFmtId="4" fontId="4" fillId="0" borderId="5" xfId="0" applyNumberFormat="1" applyFont="1" applyBorder="1" applyAlignment="1">
      <alignment horizontal="center" vertical="top"/>
    </xf>
    <xf numFmtId="166" fontId="11" fillId="0" borderId="5" xfId="0" applyNumberFormat="1" applyFont="1" applyBorder="1" applyAlignment="1">
      <alignment horizontal="center" vertical="top" shrinkToFit="1"/>
    </xf>
    <xf numFmtId="165" fontId="11" fillId="0" borderId="5" xfId="0" applyNumberFormat="1" applyFont="1" applyBorder="1" applyAlignment="1">
      <alignment horizontal="center" vertical="top" shrinkToFit="1"/>
    </xf>
    <xf numFmtId="0" fontId="12" fillId="0" borderId="5" xfId="0" applyFont="1" applyBorder="1" applyAlignment="1">
      <alignment horizontal="left" vertical="top" wrapText="1"/>
    </xf>
    <xf numFmtId="1" fontId="39" fillId="0" borderId="5" xfId="40" applyNumberFormat="1" applyFont="1" applyFill="1" applyBorder="1" applyAlignment="1" applyProtection="1">
      <alignment horizontal="center" vertical="top" wrapText="1"/>
    </xf>
    <xf numFmtId="0" fontId="31" fillId="0" borderId="5" xfId="40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left" vertical="top"/>
    </xf>
    <xf numFmtId="0" fontId="42" fillId="0" borderId="5" xfId="0" applyFont="1" applyBorder="1" applyAlignment="1">
      <alignment horizontal="center" vertical="top" wrapText="1"/>
    </xf>
    <xf numFmtId="0" fontId="43" fillId="0" borderId="5" xfId="0" applyFont="1" applyBorder="1" applyAlignment="1">
      <alignment horizontal="center" vertical="top" wrapText="1"/>
    </xf>
    <xf numFmtId="0" fontId="42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2" fillId="0" borderId="7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 indent="4"/>
    </xf>
    <xf numFmtId="0" fontId="12" fillId="0" borderId="4" xfId="0" applyFont="1" applyBorder="1" applyAlignment="1">
      <alignment horizontal="left" vertical="center" wrapText="1" indent="4"/>
    </xf>
    <xf numFmtId="0" fontId="12" fillId="0" borderId="3" xfId="0" applyFont="1" applyBorder="1" applyAlignment="1">
      <alignment horizontal="left" vertical="center" wrapText="1" indent="4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top" wrapText="1" indent="2"/>
    </xf>
    <xf numFmtId="0" fontId="12" fillId="0" borderId="4" xfId="0" applyFont="1" applyBorder="1" applyAlignment="1">
      <alignment horizontal="left" vertical="top" wrapText="1" indent="2"/>
    </xf>
    <xf numFmtId="0" fontId="12" fillId="0" borderId="3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" fontId="40" fillId="0" borderId="6" xfId="40" applyNumberFormat="1" applyFont="1" applyFill="1" applyBorder="1" applyAlignment="1" applyProtection="1">
      <alignment horizontal="center" vertical="top" wrapText="1"/>
    </xf>
    <xf numFmtId="1" fontId="40" fillId="0" borderId="8" xfId="40" applyNumberFormat="1" applyFont="1" applyFill="1" applyBorder="1" applyAlignment="1" applyProtection="1">
      <alignment horizontal="center" vertical="top" wrapText="1"/>
    </xf>
    <xf numFmtId="1" fontId="40" fillId="0" borderId="7" xfId="40" applyNumberFormat="1" applyFont="1" applyFill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 indent="3"/>
    </xf>
    <xf numFmtId="0" fontId="12" fillId="0" borderId="3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top" wrapText="1"/>
    </xf>
    <xf numFmtId="4" fontId="5" fillId="0" borderId="5" xfId="1" applyFont="1" applyBorder="1" applyAlignment="1" applyNumberForma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40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C10" sqref="C10"/>
    </sheetView>
  </sheetViews>
  <sheetFormatPr defaultRowHeight="12.75"/>
  <cols>
    <col min="1" max="1" width="5.33203125" style="4" customWidth="1"/>
    <col min="2" max="2" width="8.6640625" style="4" customWidth="1"/>
    <col min="3" max="4" width="12.1640625" style="4" customWidth="1"/>
    <col min="5" max="5" width="21.33203125" style="4" customWidth="1"/>
    <col min="6" max="6" width="25.1640625" style="4" customWidth="1"/>
    <col min="7" max="7" width="9.6640625" style="4" customWidth="1"/>
    <col min="8" max="8" width="16.83203125" style="4" customWidth="1"/>
    <col min="9" max="9" width="14.83203125" style="4" customWidth="1"/>
    <col min="10" max="10" width="14.1640625" style="4" customWidth="1"/>
    <col min="11" max="11" width="16" style="4" customWidth="1"/>
    <col min="12" max="12" width="17.33203125" style="4" customWidth="1"/>
    <col min="13" max="13" width="21.1640625" style="4" customWidth="1"/>
    <col min="14" max="14" width="17" style="4" customWidth="1"/>
    <col min="15" max="15" width="16.83203125" style="4" customWidth="1"/>
    <col min="16" max="16" width="16" style="4" customWidth="1"/>
    <col min="17" max="17" width="14.5" style="4" customWidth="1"/>
    <col min="18" max="18" width="16.1640625" style="4" customWidth="1"/>
    <col min="19" max="16384" width="9.33203125" style="4"/>
  </cols>
  <sheetData>
    <row r="1" spans="1:18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1"/>
      <c r="Q2" s="1"/>
      <c r="R2" s="1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1"/>
      <c r="Q3" s="1"/>
      <c r="R3" s="1"/>
    </row>
    <row r="4" spans="1:18">
      <c r="A4" s="41" t="s">
        <v>21</v>
      </c>
      <c r="B4" s="41"/>
      <c r="C4" s="41"/>
      <c r="D4" s="41"/>
      <c r="E4" s="41"/>
      <c r="F4" s="41"/>
      <c r="G4" s="41"/>
      <c r="H4" s="41"/>
      <c r="I4" s="3"/>
      <c r="J4" s="3"/>
      <c r="K4" s="3"/>
      <c r="L4" s="3"/>
      <c r="M4" s="2"/>
      <c r="N4" s="2"/>
      <c r="O4" s="2"/>
      <c r="P4" s="1"/>
      <c r="Q4" s="1"/>
      <c r="R4" s="1"/>
    </row>
    <row r="6" spans="1:18">
      <c r="A6" s="58" t="s">
        <v>0</v>
      </c>
      <c r="B6" s="60" t="s">
        <v>1</v>
      </c>
      <c r="C6" s="62" t="s">
        <v>6</v>
      </c>
      <c r="D6" s="63"/>
      <c r="E6" s="64" t="s">
        <v>7</v>
      </c>
      <c r="F6" s="65"/>
      <c r="G6" s="45" t="s">
        <v>16</v>
      </c>
      <c r="H6" s="42" t="s">
        <v>8</v>
      </c>
      <c r="I6" s="43"/>
      <c r="J6" s="44"/>
      <c r="K6" s="35" t="s">
        <v>15</v>
      </c>
      <c r="L6" s="36"/>
      <c r="M6" s="36"/>
      <c r="N6" s="37"/>
      <c r="O6" s="47" t="s">
        <v>9</v>
      </c>
      <c r="P6" s="52" t="s">
        <v>13</v>
      </c>
      <c r="Q6" s="33" t="s">
        <v>14</v>
      </c>
      <c r="R6" s="34"/>
    </row>
    <row r="7" spans="1:18" ht="38.25">
      <c r="A7" s="59"/>
      <c r="B7" s="61"/>
      <c r="C7" s="11" t="s">
        <v>3</v>
      </c>
      <c r="D7" s="11" t="s">
        <v>2</v>
      </c>
      <c r="E7" s="12" t="s">
        <v>3</v>
      </c>
      <c r="F7" s="13" t="s">
        <v>10</v>
      </c>
      <c r="G7" s="46"/>
      <c r="H7" s="12" t="s">
        <v>3</v>
      </c>
      <c r="I7" s="14" t="s">
        <v>11</v>
      </c>
      <c r="J7" s="13" t="s">
        <v>10</v>
      </c>
      <c r="K7" s="12" t="s">
        <v>3</v>
      </c>
      <c r="L7" s="14" t="s">
        <v>12</v>
      </c>
      <c r="M7" s="15" t="s">
        <v>4</v>
      </c>
      <c r="N7" s="13" t="s">
        <v>10</v>
      </c>
      <c r="O7" s="48"/>
      <c r="P7" s="53"/>
      <c r="Q7" s="12" t="s">
        <v>3</v>
      </c>
      <c r="R7" s="13" t="s">
        <v>10</v>
      </c>
    </row>
    <row r="8" spans="1:18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ht="35.25" customHeight="1">
      <c r="A9" s="6"/>
      <c r="B9" s="55" t="inlineStr">
        <is>
          <t>Утилизация отходов КР
ЛС № 09-02-01_доб.</t>
        </is>
      </c>
      <c r="C9" s="56"/>
      <c r="D9" s="56"/>
      <c r="E9" s="56"/>
      <c r="F9" s="57"/>
      <c r="G9" s="7"/>
      <c r="H9" s="10"/>
      <c r="I9" s="10"/>
      <c r="J9" s="21"/>
      <c r="K9" s="5"/>
      <c r="L9" s="5"/>
      <c r="M9" s="20"/>
      <c r="N9" s="8"/>
      <c r="O9" s="8"/>
      <c r="P9" s="9"/>
      <c r="Q9" s="23"/>
      <c r="R9" s="23"/>
    </row>
    <row r="10" spans="1:18">
      <c r="A10" s="6">
        <v>1</v>
      </c>
      <c r="B10" s="27">
        <v>1</v>
      </c>
      <c r="C10" s="27"/>
      <c r="D10" s="27" t="inlineStr">
        <is>
          <t>15.2-52-44</t>
        </is>
      </c>
      <c r="E10" s="27"/>
      <c r="F10" s="27" t="s">
        <v>22</v>
      </c>
      <c r="G10" s="28" t="s">
        <v>28</v>
      </c>
      <c r="H10" s="28"/>
      <c r="I10" s="29">
        <v>2.793</v>
      </c>
      <c r="J10" s="29">
        <f>H10+I10</f>
        <v>2.793</v>
      </c>
      <c r="K10" s="5"/>
      <c r="L10" s="8">
        <v>2309.76</v>
      </c>
      <c r="M10" s="8"/>
      <c r="N10" s="8">
        <f>K10+L10+M10</f>
        <v>2309.76</v>
      </c>
      <c r="O10" s="8">
        <f>N10-K10</f>
        <v>2309.76</v>
      </c>
      <c r="P10" s="66" t="inlineStr">
        <is>
          <t>Добавлена перевозка 2,793 т отходов от работ по разделу КР на объект утилизации (до 52 км): штукатурка 0,544 т, кирпичная кладка 2,05 т и мусор от штробы 0,199 т по ведомости объёмов работ 23/085-И-КР-ВР, л. 1–2; металлоконструкции 0,061 т и 0,13 т — лом чёрных металлов, учтены в возврате лома (ЛСР 09-03-01).</t>
        </is>
      </c>
      <c r="Q10" s="23"/>
      <c r="R10" s="23" t="inlineStr">
        <is>
          <t>23/085-И-ООС2-ТЧ, лист 2–4; прил. Г, 23/085-И-КР-ВР, лист 1–3</t>
        </is>
      </c>
    </row>
    <row r="11" spans="1:18">
      <c r="A11" s="6">
        <v>2</v>
      </c>
      <c r="B11" s="27">
        <v>2</v>
      </c>
      <c r="C11" s="27"/>
      <c r="D11" s="27" t="inlineStr">
        <is>
          <t>15.1-1203-06</t>
        </is>
      </c>
      <c r="E11" s="27"/>
      <c r="F11" s="27" t="inlineStr">
        <is>
          <t>Отходы штукатурки затвердевшей малоопасные</t>
        </is>
      </c>
      <c r="G11" s="28" t="inlineStr">
        <is>
          <t>1 т</t>
        </is>
      </c>
      <c r="H11" s="28"/>
      <c r="I11" s="29">
        <v>0.54400000000000004</v>
      </c>
      <c r="J11" s="29">
        <f>H11+I11</f>
        <v>0.544</v>
      </c>
      <c r="K11" s="5"/>
      <c r="L11" s="8">
        <v>190.44</v>
      </c>
      <c r="M11" s="8"/>
      <c r="N11" s="8">
        <f t="shared" ref="N11:N16" si="0">K11+L11+M11</f>
        <v>190.44</v>
      </c>
      <c r="O11" s="8">
        <f t="shared" ref="O11:O16" si="1">N11-K11</f>
        <v>190.44</v>
      </c>
      <c r="P11" s="66" t="inlineStr">
        <is>
          <t>Добавлен приём на утилизацию 0,544 т отходов штукатурки затвердевшей (ФККО 8 24 911 11 20 4, IV класс опасности): 0,096 + 0,138 + 0,31 т по ведомости объёмов работ 23/085-И-КР.ВР, л. 1–2; вид отхода — по 23/085-И-ООС2-ТЧ, прил. А.</t>
        </is>
      </c>
      <c r="Q11" s="23"/>
      <c r="R11" s="23" t="inlineStr">
        <is>
          <t>23/085-И-ООС2-ТЧ, лист 2–4; прил. Г, 23/085-И-КР-ВР, лист 1–3</t>
        </is>
      </c>
    </row>
    <row r="12" spans="1:18">
      <c r="A12" s="6">
        <v>3</v>
      </c>
      <c r="B12" s="27">
        <v>3</v>
      </c>
      <c r="C12" s="27"/>
      <c r="D12" s="27" t="s">
        <v>32</v>
      </c>
      <c r="E12" s="27"/>
      <c r="F12" s="27" t="s">
        <v>24</v>
      </c>
      <c r="G12" s="28" t="s">
        <v>30</v>
      </c>
      <c r="H12" s="28"/>
      <c r="I12" s="29">
        <v>2.05</v>
      </c>
      <c r="J12" s="29">
        <f>H12+I12</f>
        <v>2.05</v>
      </c>
      <c r="K12" s="5"/>
      <c r="L12" s="8">
        <v>527</v>
      </c>
      <c r="M12" s="8"/>
      <c r="N12" s="8">
        <f t="shared" si="0"/>
        <v>527</v>
      </c>
      <c r="O12" s="8">
        <f t="shared" si="1"/>
        <v>527</v>
      </c>
      <c r="P12" s="66" t="inlineStr">
        <is>
          <t>Добавлен приём 2,05 т лома кирпичной кладки от работ по КР: разборка кладки 0,94 м³ и 0,19 м³ при объёмной массе 1,8 т/м³ (1,7 + 0,35 т) по ведомости объёмов работ 23/085-И-КР-ВР, л. 1.</t>
        </is>
      </c>
      <c r="Q12" s="23"/>
      <c r="R12" s="23" t="inlineStr">
        <is>
          <t>23/085-И-ООС2-ТЧ, лист 2–4; прил. Г, 23/085-И-КР-ВР, лист 1–3</t>
        </is>
      </c>
    </row>
    <row r="13" spans="1:18">
      <c r="A13" s="6">
        <v>4</v>
      </c>
      <c r="B13" s="27">
        <v>4</v>
      </c>
      <c r="C13" s="27"/>
      <c r="D13" s="27" t="s">
        <v>33</v>
      </c>
      <c r="E13" s="27"/>
      <c r="F13" s="27" t="s">
        <v>25</v>
      </c>
      <c r="G13" s="28" t="s">
        <v>30</v>
      </c>
      <c r="H13" s="28"/>
      <c r="I13" s="29">
        <v>0.199</v>
      </c>
      <c r="J13" s="29">
        <f>H13+I13</f>
        <v>0.199</v>
      </c>
      <c r="K13" s="5"/>
      <c r="L13" s="8">
        <v>206.03</v>
      </c>
      <c r="M13" s="8"/>
      <c r="N13" s="8">
        <f t="shared" si="0"/>
        <v>206.03</v>
      </c>
      <c r="O13" s="8">
        <f t="shared" si="1"/>
        <v>206.03</v>
      </c>
      <c r="P13" s="66" t="inlineStr">
        <is>
          <t>Добавлен приём 0,199 т несортированного мусора от вспомогательной штробы в кирпичной стене (0,11 м³ × 1,8 т/м³, ФККО 8 12 901 01 72 4) по ведомости объёмов работ 23/085-И-КР-ВР, л. 2; металлоконструкции 0,061 т и 0,13 т — лом чёрных металлов, учтены в возврате лома (ЛСР 09-03-01).</t>
        </is>
      </c>
      <c r="Q13" s="23"/>
      <c r="R13" s="23" t="inlineStr">
        <is>
          <t>23/085-И-ООС2-ТЧ, стр. 10; прил. Г, 23/085-И-КР-ВР, листы 1–2</t>
        </is>
      </c>
    </row>
    <row r="14" spans="1:18">
      <c r="A14" s="6">
        <v>5</v>
      </c>
      <c r="B14" s="27">
        <v>5</v>
      </c>
      <c r="C14" s="27"/>
      <c r="D14" s="27" t="s">
        <v>29</v>
      </c>
      <c r="E14" s="27"/>
      <c r="F14" s="27" t="s">
        <v>26</v>
      </c>
      <c r="G14" s="28" t="s">
        <v>30</v>
      </c>
      <c r="H14" s="28"/>
      <c r="I14" s="29">
        <v>0</v>
      </c>
      <c r="J14" s="29">
        <f>H14+I14</f>
        <v>0</v>
      </c>
      <c r="K14" s="5"/>
      <c r="L14" s="8">
        <v>0</v>
      </c>
      <c r="M14" s="8"/>
      <c r="N14" s="8">
        <f t="shared" si="0"/>
        <v>0</v>
      </c>
      <c r="O14" s="8">
        <f t="shared" si="1"/>
        <v>0</v>
      </c>
      <c r="P14" s="66" t="inlineStr">
        <is>
          <t>Исключена цена размещения (хранения и захоронения) штукатурки (затвердевшего раствора) 0,544 т по Отделу 2 ТСН-2001.15-1: эта масса учтена ценой утилизации (строка 11); по 23/085-И-ООС2-ТЧ (прил. А, табл. А.1) отходы передаются на утилизацию, захоронение не предусмотрено.</t>
        </is>
      </c>
      <c r="Q14" s="23"/>
      <c r="R14" s="23" t="inlineStr">
        <is>
          <t>23/085-И-ООС2-ТЧ, лист 2–4; прил. Г, 23/085-И-КР-ВР, лист 1–3</t>
        </is>
      </c>
    </row>
    <row r="15" spans="1:18">
      <c r="A15" s="6">
        <v>6</v>
      </c>
      <c r="B15" s="27">
        <v>6</v>
      </c>
      <c r="C15" s="27"/>
      <c r="D15" s="27" t="s">
        <v>34</v>
      </c>
      <c r="E15" s="27"/>
      <c r="F15" s="27" t="s">
        <v>24</v>
      </c>
      <c r="G15" s="28" t="s">
        <v>30</v>
      </c>
      <c r="H15" s="28"/>
      <c r="I15" s="29">
        <v>0</v>
      </c>
      <c r="J15" s="29">
        <f>H15+I15</f>
        <v>0</v>
      </c>
      <c r="K15" s="5"/>
      <c r="L15" s="8">
        <v>0</v>
      </c>
      <c r="M15" s="8"/>
      <c r="N15" s="8">
        <f t="shared" si="0"/>
        <v>0</v>
      </c>
      <c r="O15" s="8">
        <f t="shared" si="1"/>
        <v>0</v>
      </c>
      <c r="P15" s="66" t="inlineStr">
        <is>
          <t>Исключена цена размещения (хранения и захоронения) лома кирпичной кладки 2,249 т по Отделу 2 ТСН-2001.15-1: эта масса учтена ценой утилизации (строка 12); по 23/085-И-ООС2-ТЧ (прил. А, табл. А.1) отходы передаются на утилизацию, захоронение не предусмотрено.</t>
        </is>
      </c>
      <c r="Q15" s="23"/>
      <c r="R15" s="23" t="inlineStr">
        <is>
          <t>23/085-И-ООС2-ТЧ, лист 2–4; прил. Г, 23/085-И-КР-ВР, лист 1–2</t>
        </is>
      </c>
    </row>
    <row r="16" spans="1:18">
      <c r="A16" s="6">
        <v>7</v>
      </c>
      <c r="B16" s="27">
        <v>7</v>
      </c>
      <c r="C16" s="27"/>
      <c r="D16" s="27" t="s">
        <v>35</v>
      </c>
      <c r="E16" s="27"/>
      <c r="F16" s="27" t="s">
        <v>25</v>
      </c>
      <c r="G16" s="28" t="s">
        <v>30</v>
      </c>
      <c r="H16" s="28"/>
      <c r="I16" s="29">
        <v>0</v>
      </c>
      <c r="J16" s="29">
        <f>H16+I16</f>
        <v>0</v>
      </c>
      <c r="K16" s="5"/>
      <c r="L16" s="8">
        <v>0</v>
      </c>
      <c r="M16" s="8"/>
      <c r="N16" s="8">
        <f t="shared" si="0"/>
        <v>0</v>
      </c>
      <c r="O16" s="8">
        <f t="shared" si="1"/>
        <v>0</v>
      </c>
      <c r="P16" s="66" t="inlineStr">
        <is>
          <t>Исключена цена размещения (хранения и захоронения) несортированного мусора 0,191 т по Отделу 2 ТСН-2001.15-1: эта масса учтена ценой утилизации (строка 13); по 23/085-И-ООС2-ТЧ (прил. А, табл. А.1) отходы передаются на утилизацию, захоронение не предусмотрено.</t>
        </is>
      </c>
      <c r="Q16" s="23"/>
      <c r="R16" s="23" t="inlineStr">
        <is>
          <t>23/085-И-ООС2-ТЧ, лист 2–4; прил. Г, 23/085-И-КР-ВР, лист 2</t>
        </is>
      </c>
    </row>
    <row r="17" spans="1:18" s="31" customFormat="1" ht="14.25" customHeight="1">
      <c r="A17" s="38" t="s">
        <v>18</v>
      </c>
      <c r="B17" s="39"/>
      <c r="C17" s="39"/>
      <c r="D17" s="40"/>
      <c r="E17" s="30"/>
      <c r="F17" s="32"/>
      <c r="G17" s="28"/>
      <c r="H17" s="28"/>
      <c r="I17" s="29"/>
      <c r="J17" s="29"/>
      <c r="K17" s="67">
        <f>SUM(K10:K16)</f>
        <v>0</v>
      </c>
      <c r="L17" s="67">
        <f t="shared" ref="L17:O17" si="2">SUM(L10:L16)</f>
        <v>3233.23</v>
      </c>
      <c r="M17" s="67">
        <f t="shared" si="2"/>
        <v>0</v>
      </c>
      <c r="N17" s="67">
        <f t="shared" si="2"/>
        <v>3233.23</v>
      </c>
      <c r="O17" s="67">
        <f t="shared" si="2"/>
        <v>3233.23</v>
      </c>
      <c r="P17" s="9"/>
      <c r="Q17" s="23"/>
      <c r="R17" s="23"/>
    </row>
    <row r="18" spans="1:18" ht="35.25" customHeight="1">
      <c r="A18" s="6"/>
      <c r="B18" s="49" t="inlineStr">
        <is>
          <t>Утилизация отходов АР
ЛС № 09-02-02_доб.</t>
        </is>
      </c>
      <c r="C18" s="50"/>
      <c r="D18" s="50"/>
      <c r="E18" s="50"/>
      <c r="F18" s="51"/>
      <c r="G18" s="25"/>
      <c r="H18" s="25"/>
      <c r="I18" s="24"/>
      <c r="J18" s="22"/>
      <c r="K18" s="5"/>
      <c r="L18" s="8"/>
      <c r="M18" s="20"/>
      <c r="N18" s="8"/>
      <c r="O18" s="8"/>
      <c r="P18" s="9"/>
      <c r="Q18" s="23"/>
      <c r="R18" s="23"/>
    </row>
    <row r="19" spans="1:18">
      <c r="A19" s="6">
        <v>8</v>
      </c>
      <c r="B19" s="27">
        <v>1</v>
      </c>
      <c r="C19" s="27"/>
      <c r="D19" s="27" t="inlineStr">
        <is>
          <t>15.2-52-44</t>
        </is>
      </c>
      <c r="E19" s="27"/>
      <c r="F19" s="27" t="s">
        <v>22</v>
      </c>
      <c r="G19" s="28" t="s">
        <v>28</v>
      </c>
      <c r="H19" s="28"/>
      <c r="I19" s="29">
        <v>416.97</v>
      </c>
      <c r="J19" s="22">
        <f>H19+I19</f>
        <v>416.97</v>
      </c>
      <c r="K19" s="5"/>
      <c r="L19" s="8">
        <v>344823.58</v>
      </c>
      <c r="M19" s="8"/>
      <c r="N19" s="8">
        <f t="shared" ref="N19" si="3">K19+L19+M19</f>
        <v>344823.58</v>
      </c>
      <c r="O19" s="8">
        <f t="shared" ref="O19" si="4">N19-K19</f>
        <v>344823.58</v>
      </c>
      <c r="P19" s="66" t="inlineStr">
        <is>
          <t>Добавлена перевозка 416,97 т отходов от работ по разделу АР на объект утилизации (до 52 км): штукатурка 182,74 т, кирпичная кладка 110,1 т, несортированный мусор 20,55 т, гипсокартон 79,96 т, древесные отходы 11,39 т, бетон 1,06 т, керамика 11,17 т — по 23/085-И-ООС2-ТЧ, прил. А (без масс раздела КР).</t>
        </is>
      </c>
      <c r="Q19" s="23"/>
      <c r="R19" s="23" t="inlineStr">
        <is>
          <t>23/085-И-ООС2-ТЧ, лист 2–4; прил. Г, 23/085-И-АР-ВР, лист 1–6</t>
        </is>
      </c>
    </row>
    <row r="20" spans="1:18">
      <c r="A20" s="6">
        <v>9</v>
      </c>
      <c r="B20" s="27">
        <v>2</v>
      </c>
      <c r="C20" s="27"/>
      <c r="D20" s="27" t="inlineStr">
        <is>
          <t>15.1-1203-06</t>
        </is>
      </c>
      <c r="E20" s="27"/>
      <c r="F20" s="27" t="inlineStr">
        <is>
          <t>Отходы штукатурки затвердевшей малоопасные</t>
        </is>
      </c>
      <c r="G20" s="28" t="inlineStr">
        <is>
          <t>1 т</t>
        </is>
      </c>
      <c r="H20" s="28"/>
      <c r="I20" s="29">
        <v>182.74</v>
      </c>
      <c r="J20" s="22">
        <f>H20+I20</f>
        <v>182.74</v>
      </c>
      <c r="K20" s="5"/>
      <c r="L20" s="8">
        <v>63989.42</v>
      </c>
      <c r="M20" s="8"/>
      <c r="N20" s="8">
        <f t="shared" ref="N20:N29" si="5">K20+L20+M20</f>
        <v>63989.42</v>
      </c>
      <c r="O20" s="8">
        <f t="shared" ref="O20:O29" si="6">N20-K20</f>
        <v>63989.42</v>
      </c>
      <c r="P20" s="66" t="inlineStr">
        <is>
          <t>Добавлен приём на утилизацию 182,74 т отходов штукатурки затвердевшей (ФККО 8 24 911 11 20 4) от работ по разделу АР по 23/085-И-ООС2-ТЧ, прил. А (183,284 т без 0,544 т раздела КР). Лом гипсокартона 79,96 т, древесные отходы 11,39 т, бетон 1,06 т и керамика 11,17 т учтены отдельными позициями по тому же расчёту.</t>
        </is>
      </c>
      <c r="Q20" s="23"/>
      <c r="R20" s="23" t="inlineStr">
        <is>
          <t>23/085-И-ООС2-ТЧ, лист 2–4; прил. Г, 23/085-И-АР-ВР, лист 1–6</t>
        </is>
      </c>
    </row>
    <row r="21" spans="1:18">
      <c r="A21" s="6">
        <v>10</v>
      </c>
      <c r="B21" s="27">
        <v>3</v>
      </c>
      <c r="C21" s="27"/>
      <c r="D21" s="27" t="s">
        <v>32</v>
      </c>
      <c r="E21" s="27"/>
      <c r="F21" s="27" t="s">
        <v>24</v>
      </c>
      <c r="G21" s="28" t="s">
        <v>30</v>
      </c>
      <c r="H21" s="28"/>
      <c r="I21" s="29">
        <v>110.1</v>
      </c>
      <c r="J21" s="22">
        <f>H21+I21</f>
        <v>110.1</v>
      </c>
      <c r="K21" s="5"/>
      <c r="L21" s="8">
        <v>28300.8</v>
      </c>
      <c r="M21" s="8"/>
      <c r="N21" s="8">
        <f t="shared" si="5"/>
        <v>28300.8</v>
      </c>
      <c r="O21" s="8">
        <f t="shared" si="6"/>
        <v>28300.8</v>
      </c>
      <c r="P21" s="66" t="inlineStr">
        <is>
          <t>Добавлен приём на утилизацию 110,1 т лома кирпичной кладки от работ по разделу АР: 51,66 + 4,22 + 23,01 + 3,4 + 2,9 + 24,91 т по 23/085-И-ООС2-ТЧ, прил. А.</t>
        </is>
      </c>
      <c r="Q21" s="23"/>
      <c r="R21" s="23" t="inlineStr">
        <is>
          <t>23/085-И-ООС2-ТЧ, лист 3; прил. Г, 23/085-И-АР-ВР, лист 1–5</t>
        </is>
      </c>
    </row>
    <row r="22" spans="1:18">
      <c r="A22" s="6">
        <v>11</v>
      </c>
      <c r="B22" s="27">
        <v>4</v>
      </c>
      <c r="C22" s="27"/>
      <c r="D22" s="27" t="s">
        <v>33</v>
      </c>
      <c r="E22" s="27"/>
      <c r="F22" s="27" t="s">
        <v>25</v>
      </c>
      <c r="G22" s="28" t="s">
        <v>30</v>
      </c>
      <c r="H22" s="28"/>
      <c r="I22" s="29">
        <v>20.55</v>
      </c>
      <c r="J22" s="22">
        <f>H22+I22</f>
        <v>20.55</v>
      </c>
      <c r="K22" s="5"/>
      <c r="L22" s="8">
        <v>21284.58</v>
      </c>
      <c r="M22" s="8"/>
      <c r="N22" s="8">
        <f t="shared" si="5"/>
        <v>21284.58</v>
      </c>
      <c r="O22" s="8">
        <f t="shared" si="6"/>
        <v>21284.58</v>
      </c>
      <c r="P22" s="66" t="inlineStr">
        <is>
          <t>Добавлен приём на утилизацию 20,55 т несортированного мусора от сноса и разборки по разделу АР: 4,73 + 0,18 + 4,99 + 10,47 + 0,18 т по 23/085-И-ООС2-ТЧ, прил. А.</t>
        </is>
      </c>
      <c r="Q22" s="23"/>
      <c r="R22" s="23" t="inlineStr">
        <is>
          <t>23/085-И-ООС2-ТЧ, лист 3; прил. Г, 23/085-И-АР-ВР, лист 1–6</t>
        </is>
      </c>
    </row>
    <row r="23" spans="1:18">
      <c r="A23" s="6">
        <v>12</v>
      </c>
      <c r="B23" s="27" t="inlineStr">
        <is>
          <t>7.1</t>
        </is>
      </c>
      <c r="C23" s="27"/>
      <c r="D23" s="27" t="inlineStr">
        <is>
          <t>15.1-1203-02</t>
        </is>
      </c>
      <c r="E23" s="27"/>
      <c r="F23" s="27" t="inlineStr">
        <is>
          <t>Обрезь и лом гипсокартонных листов малоопасные</t>
        </is>
      </c>
      <c r="G23" s="28" t="inlineStr">
        <is>
          <t>1 т</t>
        </is>
      </c>
      <c r="H23" s="28"/>
      <c r="I23" s="29">
        <v>79.96</v>
      </c>
      <c r="J23" s="22">
        <f>H23+I23</f>
        <v>79.96</v>
      </c>
      <c r="K23" s="5"/>
      <c r="L23" s="8">
        <v>32643.53</v>
      </c>
      <c r="M23" s="8"/>
      <c r="N23" s="8">
        <f>K23+L23+M23</f>
        <v>32643.53</v>
      </c>
      <c r="O23" s="8">
        <f>N23-K23</f>
        <v>32643.53</v>
      </c>
      <c r="P23" s="66" t="inlineStr">
        <is>
          <t>Добавлен приём на утилизацию 79,96 т обрези и лома гипсокартонных листов (ФККО 8 24 110 01 20 4): 78,13 + 1,83 т по 23/085-И-ООС2-ТЧ, прил. А.</t>
        </is>
      </c>
      <c r="Q23" s="23"/>
      <c r="R23" s="23" t="inlineStr">
        <is>
          <t>23/085-И-ООС2-ТЧ, прил. А, табл. А.1</t>
        </is>
      </c>
    </row>
    <row r="24" spans="1:18">
      <c r="A24" s="6">
        <v>13</v>
      </c>
      <c r="B24" s="27" t="inlineStr">
        <is>
          <t>7.2</t>
        </is>
      </c>
      <c r="C24" s="27"/>
      <c r="D24" s="27" t="inlineStr">
        <is>
          <t>15.1-1105-02</t>
        </is>
      </c>
      <c r="E24" s="27"/>
      <c r="F24" s="27" t="inlineStr">
        <is>
          <t>Древесные отходы от сноса и разборки зданий малоопасные</t>
        </is>
      </c>
      <c r="G24" s="28" t="inlineStr">
        <is>
          <t>1 т</t>
        </is>
      </c>
      <c r="H24" s="28"/>
      <c r="I24" s="29">
        <v>11.39</v>
      </c>
      <c r="J24" s="22">
        <f>H24+I24</f>
        <v>11.39</v>
      </c>
      <c r="K24" s="5"/>
      <c r="L24" s="8">
        <v>7099.22</v>
      </c>
      <c r="M24" s="8"/>
      <c r="N24" s="8">
        <f>K24+L24+M24</f>
        <v>7099.22</v>
      </c>
      <c r="O24" s="8">
        <f>N24-K24</f>
        <v>7099.22</v>
      </c>
      <c r="P24" s="66" t="inlineStr">
        <is>
          <t>Добавлен приём на утилизацию 11,39 т древесных отходов от сноса и разборки (ФККО 8 12 101 01 72 4): 11,52 т по 23/085-И-ООС2-ТЧ, прил. А, без 0,13 т, учтённых в разделе КР.</t>
        </is>
      </c>
      <c r="Q24" s="23"/>
      <c r="R24" s="23" t="inlineStr">
        <is>
          <t>23/085-И-ООС2-ТЧ, прил. А, табл. А.1</t>
        </is>
      </c>
    </row>
    <row r="25" spans="1:18">
      <c r="A25" s="6">
        <v>14</v>
      </c>
      <c r="B25" s="27" t="inlineStr">
        <is>
          <t>7.3</t>
        </is>
      </c>
      <c r="C25" s="27"/>
      <c r="D25" s="27" t="inlineStr">
        <is>
          <t>15.1-1201-03</t>
        </is>
      </c>
      <c r="E25" s="27"/>
      <c r="F25" s="27" t="inlineStr">
        <is>
          <t>Лом бетонных изделий, отходы бетона в кусковой форме, практически неопасные</t>
        </is>
      </c>
      <c r="G25" s="28" t="inlineStr">
        <is>
          <t>1 т</t>
        </is>
      </c>
      <c r="H25" s="28"/>
      <c r="I25" s="29">
        <v>1.06</v>
      </c>
      <c r="J25" s="22">
        <f>H25+I25</f>
        <v>1.06</v>
      </c>
      <c r="K25" s="5"/>
      <c r="L25" s="8">
        <v>155</v>
      </c>
      <c r="M25" s="8"/>
      <c r="N25" s="8">
        <f>K25+L25+M25</f>
        <v>155</v>
      </c>
      <c r="O25" s="8">
        <f>N25-K25</f>
        <v>155</v>
      </c>
      <c r="P25" s="66" t="inlineStr">
        <is>
          <t>Добавлен приём на утилизацию 1,06 т лома бетонных изделий (ФККО 8 22 201 01 21 5) по 23/085-И-ООС2-ТЧ, прил. А.</t>
        </is>
      </c>
      <c r="Q25" s="23"/>
      <c r="R25" s="23" t="inlineStr">
        <is>
          <t>23/085-И-ООС2-ТЧ, прил. А, табл. А.1</t>
        </is>
      </c>
    </row>
    <row r="26" spans="1:18">
      <c r="A26" s="6">
        <v>15</v>
      </c>
      <c r="B26" s="27" t="inlineStr">
        <is>
          <t>7.4</t>
        </is>
      </c>
      <c r="C26" s="27"/>
      <c r="D26" s="27" t="inlineStr">
        <is>
          <t>15.1-1202-02</t>
        </is>
      </c>
      <c r="E26" s="27"/>
      <c r="F26" s="27" t="inlineStr">
        <is>
          <t>Лом черепицы, керамики незагрязненный практически неопасный</t>
        </is>
      </c>
      <c r="G26" s="28" t="inlineStr">
        <is>
          <t>1 т</t>
        </is>
      </c>
      <c r="H26" s="28"/>
      <c r="I26" s="29">
        <v>11.17</v>
      </c>
      <c r="J26" s="22">
        <f>H26+I26</f>
        <v>11.17</v>
      </c>
      <c r="K26" s="5"/>
      <c r="L26" s="8">
        <v>3409.55</v>
      </c>
      <c r="M26" s="8"/>
      <c r="N26" s="8">
        <f>K26+L26+M26</f>
        <v>3409.55</v>
      </c>
      <c r="O26" s="8">
        <f>N26-K26</f>
        <v>3409.55</v>
      </c>
      <c r="P26" s="66" t="inlineStr">
        <is>
          <t>Добавлен приём на утилизацию 11,17 т лома черепицы и керамики (ФККО 8 23 201 01 21 5): 4,59 + 6,58 т по 23/085-И-ООС2-ТЧ, прил. А.</t>
        </is>
      </c>
      <c r="Q26" s="23"/>
      <c r="R26" s="23" t="inlineStr">
        <is>
          <t>23/085-И-ООС2-ТЧ, прил. А, табл. А.1</t>
        </is>
      </c>
    </row>
    <row r="27" spans="1:18">
      <c r="A27" s="6">
        <v>16</v>
      </c>
      <c r="B27" s="27">
        <v>5</v>
      </c>
      <c r="C27" s="27"/>
      <c r="D27" s="27" t="s">
        <v>29</v>
      </c>
      <c r="E27" s="27"/>
      <c r="F27" s="27" t="s">
        <v>26</v>
      </c>
      <c r="G27" s="28" t="s">
        <v>30</v>
      </c>
      <c r="H27" s="28"/>
      <c r="I27" s="29">
        <v>0</v>
      </c>
      <c r="J27" s="22">
        <f>H27+I27</f>
        <v>0</v>
      </c>
      <c r="K27" s="5"/>
      <c r="L27" s="8">
        <v>0</v>
      </c>
      <c r="M27" s="8"/>
      <c r="N27" s="8">
        <f t="shared" si="5"/>
        <v>0</v>
      </c>
      <c r="O27" s="8">
        <f t="shared" si="6"/>
        <v>0</v>
      </c>
      <c r="P27" s="66" t="inlineStr">
        <is>
          <t>Исключена цена размещения (хранения и захоронения) штукатурки по Отделу 2 ТСН-2001.15-1: масса учтена ценой утилизации (строка 20); по 23/085-И-ООС2-ТЧ (прил. А, табл. А.1) отходы передаются на утилизацию, захоронение не предусмотрено.</t>
        </is>
      </c>
      <c r="Q27" s="23"/>
      <c r="R27" s="23" t="inlineStr">
        <is>
          <t>23/085-И-ООС2-ТЧ, лист 2–4; прил. Г, 23/085-И-АР-ВР, лист 1–6</t>
        </is>
      </c>
    </row>
    <row r="28" spans="1:18">
      <c r="A28" s="6">
        <v>17</v>
      </c>
      <c r="B28" s="27">
        <v>6</v>
      </c>
      <c r="C28" s="27"/>
      <c r="D28" s="27" t="s">
        <v>34</v>
      </c>
      <c r="E28" s="27"/>
      <c r="F28" s="27" t="s">
        <v>24</v>
      </c>
      <c r="G28" s="28" t="s">
        <v>30</v>
      </c>
      <c r="H28" s="28"/>
      <c r="I28" s="29">
        <v>0</v>
      </c>
      <c r="J28" s="22">
        <f>H28+I28</f>
        <v>0</v>
      </c>
      <c r="K28" s="5"/>
      <c r="L28" s="8">
        <v>0</v>
      </c>
      <c r="M28" s="8"/>
      <c r="N28" s="8">
        <f t="shared" si="5"/>
        <v>0</v>
      </c>
      <c r="O28" s="8">
        <f t="shared" si="6"/>
        <v>0</v>
      </c>
      <c r="P28" s="66" t="inlineStr">
        <is>
          <t>Исключена цена размещения (хранения и захоронения) лома кирпичной кладки по Отделу 2 ТСН-2001.15-1: масса учтена ценой утилизации (строка 21); по 23/085-И-ООС2-ТЧ (прил. А, табл. А.1) отходы передаются на утилизацию, захоронение не предусмотрено.</t>
        </is>
      </c>
      <c r="Q28" s="23"/>
      <c r="R28" s="23" t="inlineStr">
        <is>
          <t>23/085-И-ООС2-ТЧ, лист 3; прил. Г, 23/085-И-АР-ВР, лист 1–5</t>
        </is>
      </c>
    </row>
    <row r="29" spans="1:18">
      <c r="A29" s="6">
        <v>18</v>
      </c>
      <c r="B29" s="27">
        <v>7</v>
      </c>
      <c r="C29" s="27"/>
      <c r="D29" s="27" t="s">
        <v>35</v>
      </c>
      <c r="E29" s="27"/>
      <c r="F29" s="27" t="s">
        <v>25</v>
      </c>
      <c r="G29" s="28" t="s">
        <v>30</v>
      </c>
      <c r="H29" s="28"/>
      <c r="I29" s="29">
        <v>0</v>
      </c>
      <c r="J29" s="22">
        <f>H29+I29</f>
        <v>0</v>
      </c>
      <c r="K29" s="5"/>
      <c r="L29" s="8">
        <v>0</v>
      </c>
      <c r="M29" s="8"/>
      <c r="N29" s="8">
        <f t="shared" si="5"/>
        <v>0</v>
      </c>
      <c r="O29" s="8">
        <f t="shared" si="6"/>
        <v>0</v>
      </c>
      <c r="P29" s="66" t="inlineStr">
        <is>
          <t>Исключена цена размещения (хранения и захоронения) несортированного мусора по Отделу 2 ТСН-2001.15-1: масса учтена ценой утилизации (строка 22); по 23/085-И-ООС2-ТЧ (прил. А, табл. А.1) отходы передаются на утилизацию, захоронение не предусмотрено.</t>
        </is>
      </c>
      <c r="Q29" s="23"/>
      <c r="R29" s="23" t="inlineStr">
        <is>
          <t>23/085-И-ООС2-ТЧ, лист 3; прил. Г, 23/085-И-АР-ВР, лист 1–6</t>
        </is>
      </c>
    </row>
    <row r="30" spans="1:18" s="31" customFormat="1" ht="14.25">
      <c r="A30" s="38" t="s">
        <v>18</v>
      </c>
      <c r="B30" s="39"/>
      <c r="C30" s="39"/>
      <c r="D30" s="40"/>
      <c r="E30" s="30"/>
      <c r="F30" s="32"/>
      <c r="G30" s="28"/>
      <c r="H30" s="28"/>
      <c r="I30" s="29"/>
      <c r="J30" s="29"/>
      <c r="K30" s="67">
        <f>SUM(K19:K29)</f>
        <v>0</v>
      </c>
      <c r="L30" s="67">
        <f>SUM(L19:L29)</f>
        <v>501705.68</v>
      </c>
      <c r="M30" s="67">
        <f t="shared" ref="M30:O30" si="7">SUM(M19:M29)</f>
        <v>0</v>
      </c>
      <c r="N30" s="67">
        <f t="shared" si="7"/>
        <v>501705.68</v>
      </c>
      <c r="O30" s="67">
        <f t="shared" si="7"/>
        <v>501705.68</v>
      </c>
      <c r="P30" s="9"/>
      <c r="Q30" s="23"/>
      <c r="R30" s="23"/>
    </row>
    <row r="31" spans="1:18" ht="42" customHeight="1">
      <c r="A31" s="6"/>
      <c r="B31" s="49" t="inlineStr">
        <is>
          <t>Утилизация отходов ПЗУ
ЛС № 09-02-03_доб.</t>
        </is>
      </c>
      <c r="C31" s="50"/>
      <c r="D31" s="50"/>
      <c r="E31" s="50"/>
      <c r="F31" s="51"/>
      <c r="G31" s="25"/>
      <c r="H31" s="25"/>
      <c r="I31" s="24"/>
      <c r="J31" s="22"/>
      <c r="K31" s="5"/>
      <c r="L31" s="8"/>
      <c r="M31" s="20"/>
      <c r="N31" s="8"/>
      <c r="O31" s="8"/>
      <c r="P31" s="9"/>
      <c r="Q31" s="23"/>
      <c r="R31" s="23"/>
    </row>
    <row r="32" spans="1:18">
      <c r="A32" s="6">
        <v>19</v>
      </c>
      <c r="B32" s="27">
        <v>1</v>
      </c>
      <c r="C32" s="27"/>
      <c r="D32" s="27" t="inlineStr">
        <is>
          <t xml:space="preserve">15.2-52-44
Поправка: О.П. п.3.4.30.а</t>
        </is>
      </c>
      <c r="E32" s="27"/>
      <c r="F32" s="27" t="s">
        <v>47</v>
      </c>
      <c r="G32" s="28" t="s">
        <v>28</v>
      </c>
      <c r="H32" s="28"/>
      <c r="I32" s="29">
        <v>132.66</v>
      </c>
      <c r="J32" s="22">
        <f>H32+I32</f>
        <v>132.66</v>
      </c>
      <c r="K32" s="5"/>
      <c r="L32" s="8">
        <v>109706.52</v>
      </c>
      <c r="M32" s="8"/>
      <c r="N32" s="8">
        <f t="shared" ref="N32" si="8">K32+L32+M32</f>
        <v>109706.52</v>
      </c>
      <c r="O32" s="8">
        <f t="shared" ref="O32" si="9">N32-K32</f>
        <v>109706.52</v>
      </c>
      <c r="P32" s="66" t="inlineStr">
        <is>
          <t>Добавлена перевозка 132,66 т лома асфальтобетонных покрытий на объект утилизации (до 52 км): (480 м² × 0,11 м + 75 м² × 0,10 м) × 2,2 т/м³ по 23/085-И-ПЗУ, лист 7 «Объёмы работ» и 23/085-И-ООС2-ТЧ, прил. А.</t>
        </is>
      </c>
      <c r="Q32" s="23"/>
      <c r="R32" s="23" t="inlineStr">
        <is>
          <t>23/085-И-ООС2-ТЧ, лист 2–4; прил. Г, 23/085-И-ПЗУ, лист 1</t>
        </is>
      </c>
    </row>
    <row r="33" spans="1:18">
      <c r="A33" s="6">
        <v>20</v>
      </c>
      <c r="B33" s="27">
        <v>2</v>
      </c>
      <c r="C33" s="27"/>
      <c r="D33" s="27" t="s">
        <v>40</v>
      </c>
      <c r="E33" s="27"/>
      <c r="F33" s="27" t="s">
        <v>48</v>
      </c>
      <c r="G33" s="28" t="s">
        <v>30</v>
      </c>
      <c r="H33" s="28"/>
      <c r="I33" s="29">
        <v>0</v>
      </c>
      <c r="J33" s="22">
        <f>H33+I33</f>
        <v>0</v>
      </c>
      <c r="K33" s="5"/>
      <c r="L33" s="8">
        <v>0</v>
      </c>
      <c r="M33" s="8"/>
      <c r="N33" s="8">
        <f t="shared" ref="N33:N36" si="10">K33+L33+M33</f>
        <v>0</v>
      </c>
      <c r="O33" s="8">
        <f t="shared" ref="O33:O36" si="11">N33-K33</f>
        <v>0</v>
      </c>
      <c r="P33" s="66" t="inlineStr">
        <is>
          <t>Исключено: лом дорожного полотна (кроме асфальтовых покрытий) в перечне отходов 23/085-И-ООС2-ТЧ (прил. А, табл. А.1) отсутствует; отходы демонтажа покрытий ПЗУ учтены как лом асфальтобетонных покрытий 132,66 т (строка 34).</t>
        </is>
      </c>
      <c r="Q33" s="23"/>
      <c r="R33" s="23" t="inlineStr">
        <is>
          <t>23/085-И-ООС2-ТЧ, лист 3; прил. Г, 23/085-И-ПЗУ, лист 1</t>
        </is>
      </c>
    </row>
    <row r="34" spans="1:18">
      <c r="A34" s="6">
        <v>21</v>
      </c>
      <c r="B34" s="27">
        <v>3</v>
      </c>
      <c r="C34" s="27"/>
      <c r="D34" s="27" t="s">
        <v>41</v>
      </c>
      <c r="E34" s="27"/>
      <c r="F34" s="27" t="s">
        <v>49</v>
      </c>
      <c r="G34" s="28" t="s">
        <v>30</v>
      </c>
      <c r="H34" s="28"/>
      <c r="I34" s="29">
        <v>132.66</v>
      </c>
      <c r="J34" s="22">
        <f>H34+I34</f>
        <v>132.66</v>
      </c>
      <c r="K34" s="5"/>
      <c r="L34" s="8">
        <v>39803.05</v>
      </c>
      <c r="M34" s="8"/>
      <c r="N34" s="8">
        <f t="shared" si="10"/>
        <v>39803.05</v>
      </c>
      <c r="O34" s="8">
        <f t="shared" si="11"/>
        <v>39803.05</v>
      </c>
      <c r="P34" s="66" t="inlineStr">
        <is>
          <t>Добавлен приём на утилизацию 132,66 т лома асфальтобетонных покрытий (ФККО 8 30 200 01 71 4): (480 м² × 0,11 м + 75 м² × 0,10 м) × 2,2 т/м³ по 23/085-И-ПЗУ, лист 7 и 23/085-И-ООС2-ТЧ, прил. А.</t>
        </is>
      </c>
      <c r="Q34" s="23"/>
      <c r="R34" s="23" t="inlineStr">
        <is>
          <t>23/085-И-ООС2-ТЧ, лист 3; прил. Г, 23/085-И-ПЗУ, лист 1</t>
        </is>
      </c>
    </row>
    <row r="35" spans="1:18" s="26" customFormat="1">
      <c r="A35" s="6">
        <v>22</v>
      </c>
      <c r="B35" s="27">
        <v>4</v>
      </c>
      <c r="C35" s="27"/>
      <c r="D35" s="27" t="s">
        <v>42</v>
      </c>
      <c r="E35" s="27"/>
      <c r="F35" s="27" t="s">
        <v>50</v>
      </c>
      <c r="G35" s="28" t="s">
        <v>30</v>
      </c>
      <c r="H35" s="28"/>
      <c r="I35" s="29">
        <v>0</v>
      </c>
      <c r="J35" s="22">
        <f>H35+I35</f>
        <v>0</v>
      </c>
      <c r="K35" s="5"/>
      <c r="L35" s="8">
        <v>0</v>
      </c>
      <c r="M35" s="8"/>
      <c r="N35" s="8">
        <f t="shared" si="10"/>
        <v>0</v>
      </c>
      <c r="O35" s="8">
        <f t="shared" si="11"/>
        <v>0</v>
      </c>
      <c r="P35" s="66" t="inlineStr">
        <is>
          <t>Исключена цена размещения (хранения и захоронения) лома дорожного полотна по Отделу 2 ТСН-2001.15-1: такого вида отхода в 23/085-И-ООС2-ТЧ нет, захоронение строительных отходов проектом не предусмотрено.</t>
        </is>
      </c>
      <c r="Q35" s="23"/>
      <c r="R35" s="23" t="inlineStr">
        <is>
          <t>23/085-И-ООС2-ТЧ, лист 3; прил. Г, 23/085-И-ПЗУ, лист 1</t>
        </is>
      </c>
    </row>
    <row r="36" spans="1:18">
      <c r="A36" s="6">
        <v>23</v>
      </c>
      <c r="B36" s="27">
        <v>5</v>
      </c>
      <c r="C36" s="27"/>
      <c r="D36" s="27" t="s">
        <v>43</v>
      </c>
      <c r="E36" s="27"/>
      <c r="F36" s="27" t="s">
        <v>49</v>
      </c>
      <c r="G36" s="28" t="s">
        <v>30</v>
      </c>
      <c r="H36" s="28"/>
      <c r="I36" s="29">
        <v>0</v>
      </c>
      <c r="J36" s="22">
        <f>H36+I36</f>
        <v>0</v>
      </c>
      <c r="K36" s="5"/>
      <c r="L36" s="8">
        <v>0</v>
      </c>
      <c r="M36" s="8"/>
      <c r="N36" s="8">
        <f t="shared" si="10"/>
        <v>0</v>
      </c>
      <c r="O36" s="8">
        <f t="shared" si="11"/>
        <v>0</v>
      </c>
      <c r="P36" s="66" t="inlineStr">
        <is>
          <t>Исключена цена размещения (хранения и захоронения) лома асфальтобетонных покрытий по Отделу 2 ТСН-2001.15-1: масса учтена ценой утилизации (строка 34); по 23/085-И-ООС2-ТЧ отходы передаются на утилизацию, захоронение не предусмотрено.</t>
        </is>
      </c>
      <c r="Q36" s="23"/>
      <c r="R36" s="23" t="inlineStr">
        <is>
          <t>23/085-И-ООС2-ТЧ, лист 3; прил. Г, 23/085-И-ПЗУ, лист 1</t>
        </is>
      </c>
    </row>
    <row r="37" spans="1:18" ht="14.25">
      <c r="A37" s="38" t="s">
        <v>18</v>
      </c>
      <c r="B37" s="39"/>
      <c r="C37" s="39"/>
      <c r="D37" s="40"/>
      <c r="E37" s="30"/>
      <c r="F37" s="32"/>
      <c r="G37" s="28"/>
      <c r="H37" s="28"/>
      <c r="I37" s="29"/>
      <c r="J37" s="29"/>
      <c r="K37" s="67">
        <f>SUM(K32:K36)</f>
        <v>0</v>
      </c>
      <c r="L37" s="67">
        <f>SUM(L32:L36)</f>
        <v>149509.57</v>
      </c>
      <c r="M37" s="67">
        <f t="shared" ref="M37:O37" si="12">SUM(M32:M36)</f>
        <v>0</v>
      </c>
      <c r="N37" s="67">
        <f t="shared" si="12"/>
        <v>149509.57</v>
      </c>
      <c r="O37" s="67">
        <f t="shared" si="12"/>
        <v>149509.57</v>
      </c>
      <c r="P37" s="9"/>
      <c r="Q37" s="23"/>
      <c r="R37" s="23"/>
    </row>
    <row r="38" spans="1:18" s="3" customFormat="1">
      <c r="A38" s="38" t="s">
        <v>46</v>
      </c>
      <c r="B38" s="39"/>
      <c r="C38" s="39"/>
      <c r="D38" s="40"/>
      <c r="E38" s="17"/>
      <c r="F38" s="17"/>
      <c r="G38" s="17"/>
      <c r="H38" s="18"/>
      <c r="I38" s="18"/>
      <c r="J38" s="18"/>
      <c r="K38" s="67">
        <f>K37+K30+K17</f>
        <v>0</v>
      </c>
      <c r="L38" s="67">
        <f>L37+L30+L17</f>
        <v>654448.48</v>
      </c>
      <c r="M38" s="67">
        <f t="shared" ref="M38:O38" si="13">M37+M30+M17</f>
        <v>0</v>
      </c>
      <c r="N38" s="67">
        <f t="shared" si="13"/>
        <v>654448.48</v>
      </c>
      <c r="O38" s="67">
        <f t="shared" si="13"/>
        <v>654448.48</v>
      </c>
      <c r="P38" s="17"/>
      <c r="Q38" s="17"/>
      <c r="R38" s="17"/>
    </row>
    <row r="40" spans="1:18">
      <c r="B40" s="54" t="s">
        <v>20</v>
      </c>
      <c r="C40" s="54"/>
      <c r="D40" s="54"/>
    </row>
  </sheetData>
  <mergeCells count="20">
    <mergeCell ref="B40:D40"/>
    <mergeCell ref="B9:F9"/>
    <mergeCell ref="A6:A7"/>
    <mergeCell ref="B6:B7"/>
    <mergeCell ref="C6:D6"/>
    <mergeCell ref="E6:F6"/>
    <mergeCell ref="B18:F18"/>
    <mergeCell ref="Q6:R6"/>
    <mergeCell ref="K6:N6"/>
    <mergeCell ref="A38:D38"/>
    <mergeCell ref="A1:R1"/>
    <mergeCell ref="A4:H4"/>
    <mergeCell ref="H6:J6"/>
    <mergeCell ref="G6:G7"/>
    <mergeCell ref="O6:O7"/>
    <mergeCell ref="B31:F31"/>
    <mergeCell ref="P6:P7"/>
    <mergeCell ref="A17:D17"/>
    <mergeCell ref="A30:D30"/>
    <mergeCell ref="A37:D3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2025-09-05T06:33:35Z</cp:lastPrinted>
  <dcterms:created xsi:type="dcterms:W3CDTF">2024-06-20T13:41:56Z</dcterms:created>
  <dcterms:modified xsi:type="dcterms:W3CDTF">2026-06-09T12:28:25Z</dcterms:modified>
</cp:coreProperties>
</file>