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3"/>
  </bookViews>
  <sheets>
    <sheet name="КС-2 ПИР" sheetId="1" state="visible" r:id="rId3"/>
    <sheet name="КС-2 СМР" sheetId="2" state="visible" r:id="rId4"/>
    <sheet name="КС-2 оборудование" sheetId="3" state="visible" r:id="rId5"/>
    <sheet name="КС-3" sheetId="4" state="visible" r:id="rId6"/>
  </sheets>
  <definedNames>
    <definedName function="false" hidden="false" localSheetId="2" name="_xlnm.Print_Area" vbProcedure="false">'КС-2 оборудование'!$A$1:$AG$120</definedName>
    <definedName function="false" hidden="false" localSheetId="2" name="_xlnm.Print_Titles" vbProcedure="false">'КС-2 оборудование'!$26:$28</definedName>
    <definedName function="false" hidden="false" localSheetId="0" name="_xlnm.Print_Area" vbProcedure="false">'КС-2 ПИР'!$A$1:$AG$50</definedName>
    <definedName function="false" hidden="false" localSheetId="0" name="_xlnm.Print_Titles" vbProcedure="false">'КС-2 ПИР'!$26:$28</definedName>
    <definedName function="false" hidden="false" localSheetId="1" name="_xlnm.Print_Area" vbProcedure="false">'КС-2 СМР'!$A$1:$AG$102</definedName>
    <definedName function="false" hidden="false" localSheetId="1" name="_xlnm.Print_Titles" vbProcedure="false">'КС-2 СМР'!$26:$28</definedName>
    <definedName function="false" hidden="false" localSheetId="3" name="_xlnm.Print_Area" vbProcedure="false">'КС-3'!$A$1:$F$21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<sst xmlns="http://schemas.openxmlformats.org/spreadsheetml/2006/main" count="620" uniqueCount="288">
  <si>
    <t xml:space="preserve">Унифицированная форма № КС- 2</t>
  </si>
  <si>
    <t xml:space="preserve">Утверждена постановлением Госкомстата России</t>
  </si>
  <si>
    <t xml:space="preserve">от 11.11.99 № 100</t>
  </si>
  <si>
    <t xml:space="preserve">Код</t>
  </si>
  <si>
    <t xml:space="preserve">Форма по ОКУД </t>
  </si>
  <si>
    <t xml:space="preserve">0322005</t>
  </si>
  <si>
    <t xml:space="preserve">Заказчик</t>
  </si>
  <si>
    <t xml:space="preserve">по ОКПО </t>
  </si>
  <si>
    <t xml:space="preserve">(организация, адрес, телефон, факс)</t>
  </si>
  <si>
    <t xml:space="preserve">Подрядчик (Субподрядчик)</t>
  </si>
  <si>
    <t xml:space="preserve">Стройка</t>
  </si>
  <si>
    <t xml:space="preserve">Поликлиника г. Кировград, ул. Набережная, д.5А</t>
  </si>
  <si>
    <t xml:space="preserve">(наименование, адрес)</t>
  </si>
  <si>
    <t xml:space="preserve">Объект</t>
  </si>
  <si>
    <t xml:space="preserve">Поликлиника г. Кировград, ул. Набережная, д.5А. 327-2024-АК</t>
  </si>
  <si>
    <t xml:space="preserve">(наименование)</t>
  </si>
  <si>
    <t xml:space="preserve">Вид деятельности по ОКДП </t>
  </si>
  <si>
    <t xml:space="preserve">Договор подряда (контракт)</t>
  </si>
  <si>
    <t xml:space="preserve">номер </t>
  </si>
  <si>
    <t xml:space="preserve">дата </t>
  </si>
  <si>
    <t xml:space="preserve">Вид операции</t>
  </si>
  <si>
    <t xml:space="preserve">Номер документа</t>
  </si>
  <si>
    <t xml:space="preserve">Дата составления</t>
  </si>
  <si>
    <t xml:space="preserve">Отчетный период</t>
  </si>
  <si>
    <t xml:space="preserve">с</t>
  </si>
  <si>
    <t xml:space="preserve">по</t>
  </si>
  <si>
    <t xml:space="preserve">АКТ</t>
  </si>
  <si>
    <t xml:space="preserve">О ПРИЕМКЕ ВЫПОЛНЕННЫХ РАБОТ</t>
  </si>
  <si>
    <t xml:space="preserve">Сметная (договорная) стоимость в соответствии с договором подряда (субподряда)</t>
  </si>
  <si>
    <t xml:space="preserve">руб.</t>
  </si>
  <si>
    <t xml:space="preserve">Номер</t>
  </si>
  <si>
    <t xml:space="preserve">Наименование работ</t>
  </si>
  <si>
    <t xml:space="preserve">Номер единичной расценки</t>
  </si>
  <si>
    <t xml:space="preserve">Единица измерения</t>
  </si>
  <si>
    <t xml:space="preserve">Сметный объём и стоимость</t>
  </si>
  <si>
    <t xml:space="preserve">по
поряд-
ку</t>
  </si>
  <si>
    <t xml:space="preserve">по смете</t>
  </si>
  <si>
    <t xml:space="preserve">количество по смете</t>
  </si>
  <si>
    <t xml:space="preserve">цена за единицу с НДС, руб.</t>
  </si>
  <si>
    <t xml:space="preserve">стоимость с НДС, руб.</t>
  </si>
  <si>
    <t xml:space="preserve">Локальный сметный расчёт ПИР</t>
  </si>
  <si>
    <t xml:space="preserve">Разработка структуры SCADA-проекта</t>
  </si>
  <si>
    <t xml:space="preserve">ПИР-1</t>
  </si>
  <si>
    <t xml:space="preserve">компл.</t>
  </si>
  <si>
    <t xml:space="preserve">Разработка графического интерфейса и мнемосхем</t>
  </si>
  <si>
    <t xml:space="preserve">ПИР-2</t>
  </si>
  <si>
    <t xml:space="preserve">Настройка обмена с оборудованием</t>
  </si>
  <si>
    <t xml:space="preserve">ПИР-3</t>
  </si>
  <si>
    <t xml:space="preserve">каналов/линий</t>
  </si>
  <si>
    <t xml:space="preserve">Настройка архивов и тревог</t>
  </si>
  <si>
    <t xml:space="preserve">ПИР-4</t>
  </si>
  <si>
    <t xml:space="preserve">Настройка серверной и клиентской частей</t>
  </si>
  <si>
    <t xml:space="preserve">ПИР-5</t>
  </si>
  <si>
    <t xml:space="preserve">Комплексная отладка</t>
  </si>
  <si>
    <t xml:space="preserve">ПИР-6</t>
  </si>
  <si>
    <t xml:space="preserve">Комплексное опробование</t>
  </si>
  <si>
    <t xml:space="preserve">ПИР-7</t>
  </si>
  <si>
    <t xml:space="preserve">Итого по строкам сметы</t>
  </si>
  <si>
    <t xml:space="preserve">Сметная стоимость с НДС</t>
  </si>
  <si>
    <t xml:space="preserve">В т.ч. НДС 22%</t>
  </si>
  <si>
    <t xml:space="preserve">Сметная стоимость без НДС</t>
  </si>
  <si>
    <t xml:space="preserve">Сдал</t>
  </si>
  <si>
    <t xml:space="preserve">(должность)</t>
  </si>
  <si>
    <t xml:space="preserve">(подпись)</t>
  </si>
  <si>
    <t xml:space="preserve">(расшифровка подписи)</t>
  </si>
  <si>
    <t xml:space="preserve">М.П.</t>
  </si>
  <si>
    <t xml:space="preserve">Принял</t>
  </si>
  <si>
    <t xml:space="preserve">Локальный сметный расчёт СМР</t>
  </si>
  <si>
    <t xml:space="preserve">Прокладка гофрированной трубы 91916</t>
  </si>
  <si>
    <t xml:space="preserve">ФЕРм08-02-409-09</t>
  </si>
  <si>
    <t xml:space="preserve">100 м</t>
  </si>
  <si>
    <t xml:space="preserve">Прокладка кабеля МКЭШВнг(А)-LSLTx 2х2х0,75 (исходное КП)</t>
  </si>
  <si>
    <t xml:space="preserve">ФЕРм08-02-148-01</t>
  </si>
  <si>
    <t xml:space="preserve">Прокладка кабеля КВПнг(C)-LSLTx-5е 4×2×0.52 (исходное КП)</t>
  </si>
  <si>
    <t xml:space="preserve">Установка стальной защитной трубы d25 по проекту</t>
  </si>
  <si>
    <t xml:space="preserve">ФЕРм08-02-407-06</t>
  </si>
  <si>
    <t xml:space="preserve">Прокладка гофрированной трубы 91925</t>
  </si>
  <si>
    <t xml:space="preserve">Прокладка кабеля МКЭШВнг(А)-LSLTx 3x0.75 (исходное КП)</t>
  </si>
  <si>
    <t xml:space="preserve">Прокладка кабеля ВВГнг(А)-LSLTx 3х1.5 (исходное КП)</t>
  </si>
  <si>
    <t xml:space="preserve">Прокладка кабеля ВВГнг(А)-LSLTx 4х1.5 (исходное КП)</t>
  </si>
  <si>
    <t xml:space="preserve">Монтаж Коробка соединительная КС-4 12-0001-0002</t>
  </si>
  <si>
    <t xml:space="preserve">ФЕРм10-04-066-04</t>
  </si>
  <si>
    <t xml:space="preserve">шт</t>
  </si>
  <si>
    <t xml:space="preserve">Заделка коннектора RJ45 8P8C</t>
  </si>
  <si>
    <t xml:space="preserve">ФЕРм11-04-020-01</t>
  </si>
  <si>
    <t xml:space="preserve">Монтаж проволочного лотка FC5030, 17 секций по3м</t>
  </si>
  <si>
    <t xml:space="preserve">ФЕРм08-02-395-02</t>
  </si>
  <si>
    <t xml:space="preserve">т</t>
  </si>
  <si>
    <t xml:space="preserve">Установка опор BMM1030 с крепёжным комплектом CM3500001</t>
  </si>
  <si>
    <t xml:space="preserve">ФЕРм08-01-087-03</t>
  </si>
  <si>
    <t xml:space="preserve">Монтаж Адаптер RS232/RS485/RS485-Ethernet ЛЭРС ETHERNET 2.0/MFCC-001-120</t>
  </si>
  <si>
    <t xml:space="preserve">ФЕРм11-03-001-01</t>
  </si>
  <si>
    <t xml:space="preserve">Монтаж Модем GSM CSD/GPRS, с внешней антенной, кабель 2.5м, разъем SMA-M GSM LitePRO</t>
  </si>
  <si>
    <t xml:space="preserve">Монтаж Датчик контроля 24В, NC h2o-Контакт NEW исп.2</t>
  </si>
  <si>
    <t xml:space="preserve">Монтаж Рабочая станция Race VA655; DEPO Race VA655 (ДАЦН. 466219.105-06.06) H770/i7-12700/Cool/16GbD5/256GB_PCIe_M.2/256GB_SSD_2.5/DVD±RW/intVideo/500W/CAR3WS</t>
  </si>
  <si>
    <t xml:space="preserve">ФЕРм11-04-002-01</t>
  </si>
  <si>
    <t xml:space="preserve">Монтаж Монитор DEPO Vision MR240 ДАЦН.467849.046-02.02</t>
  </si>
  <si>
    <t xml:space="preserve">ФЕРм10-04-067-23</t>
  </si>
  <si>
    <t xml:space="preserve">Монтаж ИБП APC Back-UPS 750VA/415W, 230V</t>
  </si>
  <si>
    <t xml:space="preserve">Монтаж ПЛК iRidi Pro Server</t>
  </si>
  <si>
    <t xml:space="preserve">Монтаж Модуль 14 универсальных входов DM-1400</t>
  </si>
  <si>
    <t xml:space="preserve">Монтаж Графическая панель оператора 8, без монтажного короба P8</t>
  </si>
  <si>
    <t xml:space="preserve">Монтаж Шкаф с монтажной панелью 800х600х300, У2 IP54 TI5-10-N-080-060-030-66</t>
  </si>
  <si>
    <t xml:space="preserve">ФЕРм08-03-573-05</t>
  </si>
  <si>
    <t xml:space="preserve">Монтаж Шина L «фаза» в корпусном изоляторе на DIN-рейку YNN10-69-8KD-K02</t>
  </si>
  <si>
    <t xml:space="preserve">ФЕРм10-04-030-04</t>
  </si>
  <si>
    <t xml:space="preserve">Монтаж Шина N «ноль» в корпусном изоляторе на DIN-рейку YNN10-69-10KD-K07</t>
  </si>
  <si>
    <t xml:space="preserve">Монтаж Шина PE «земля» в корпусном изоляторе на DIN-рейку YNN10-69-10KD-K06</t>
  </si>
  <si>
    <t xml:space="preserve">Монтаж DIN-рейка 35х7.5, L=2000мм YDN10-0200</t>
  </si>
  <si>
    <t xml:space="preserve">ФЕРм08-02-397-01</t>
  </si>
  <si>
    <t xml:space="preserve">Монтаж Короб 25х40, L=2000мм CKM50-025-040-1-K03</t>
  </si>
  <si>
    <t xml:space="preserve">ФЕРм08-02-390-01</t>
  </si>
  <si>
    <t xml:space="preserve">Монтаж Клемма винтовая, серая YZN30-002-K03</t>
  </si>
  <si>
    <t xml:space="preserve">ФЕРм08-01-082-01</t>
  </si>
  <si>
    <t xml:space="preserve">100 шт</t>
  </si>
  <si>
    <t xml:space="preserve">Монтаж Клемма винтовая, синяя YZN30-002-K07</t>
  </si>
  <si>
    <t xml:space="preserve">Монтаж Клемма винтовая, ж/з YZN30-002-K52</t>
  </si>
  <si>
    <t xml:space="preserve">Монтаж Светильник светодиодный линейный LDBO0-3001-4-4000-K01</t>
  </si>
  <si>
    <t xml:space="preserve">ФЕРм08-03-593-06</t>
  </si>
  <si>
    <t xml:space="preserve">Монтаж Одноканальный блок питания 220В/24В, 60Вт БП60А-24</t>
  </si>
  <si>
    <t xml:space="preserve">Монтаж Сигнальная лампа 220В, зелёная BLS10-ADDS-230-K06</t>
  </si>
  <si>
    <t xml:space="preserve">ФЕРм08-01-081-01</t>
  </si>
  <si>
    <t xml:space="preserve">Монтаж Реле 1-контактное, 24В AC/DC HF41-24</t>
  </si>
  <si>
    <t xml:space="preserve">ФЕРм10-01-039-06</t>
  </si>
  <si>
    <t xml:space="preserve">Монтаж Реле напряжения РН-111М</t>
  </si>
  <si>
    <t xml:space="preserve">Монтаж Автоматический выключатель 10А, 2Р, C AR-M06N-2-C010</t>
  </si>
  <si>
    <t xml:space="preserve">ФЕРм08-03-526-01</t>
  </si>
  <si>
    <t xml:space="preserve">Монтаж Автоматический выключатель 1А, 1Р, C AR-M06N-1-C001</t>
  </si>
  <si>
    <t xml:space="preserve">Монтаж 5-портовый сетевой неуправляемый коммутатор SW-70500-I</t>
  </si>
  <si>
    <t xml:space="preserve">Монтаж Преобразователь 8хRS485-Ethernet «Пульсар» Н00003158</t>
  </si>
  <si>
    <t xml:space="preserve">Монтаж Линейно-интерактивный ИБП 600ВА/360Вт, 2xSchuko, 1x7Aч, INFO600S</t>
  </si>
  <si>
    <t xml:space="preserve">Монтаж Розетка с заземлением на DIN-рейку MRD10-16</t>
  </si>
  <si>
    <t xml:space="preserve">ФЕРм08-03-591-08</t>
  </si>
  <si>
    <t xml:space="preserve">Округление итоговой стоимости</t>
  </si>
  <si>
    <t xml:space="preserve">Локальный сметный расчёт Оборудование</t>
  </si>
  <si>
    <t xml:space="preserve">Труба гибкая гофрированная из самозатухащего ПВХ-пластиката, со стальной протяжкой, d16 91916</t>
  </si>
  <si>
    <t xml:space="preserve">КП-18</t>
  </si>
  <si>
    <t xml:space="preserve">м</t>
  </si>
  <si>
    <t xml:space="preserve">Кабель МКЭШВнг(А)-LSLTx 2х2х0,75</t>
  </si>
  <si>
    <t xml:space="preserve">КП-19</t>
  </si>
  <si>
    <t xml:space="preserve">Кабель КВПнг(C)-LSLTx-5е 4×2×0.52</t>
  </si>
  <si>
    <t xml:space="preserve">КП-20</t>
  </si>
  <si>
    <t xml:space="preserve">Держатель с защёлкой и дюбелем, d25 51325R</t>
  </si>
  <si>
    <t xml:space="preserve">КП-21</t>
  </si>
  <si>
    <t xml:space="preserve">Труба стальная водогазопроводная, d25 750-012</t>
  </si>
  <si>
    <t xml:space="preserve">КП-22</t>
  </si>
  <si>
    <t xml:space="preserve">Пена двухкомпонентная огнезащита, картридж 330мл DN1201</t>
  </si>
  <si>
    <t xml:space="preserve">КП-23</t>
  </si>
  <si>
    <t xml:space="preserve">КП-68</t>
  </si>
  <si>
    <t xml:space="preserve">Труба гибкая гофрированная из самозатухащего ПВХ-пластиката, со стальной протяжкой, d25 91925</t>
  </si>
  <si>
    <t xml:space="preserve">КП-69</t>
  </si>
  <si>
    <t xml:space="preserve">КП-70</t>
  </si>
  <si>
    <t xml:space="preserve">Кабель МКЭШВнг(А)-LSLTx 3x0.75</t>
  </si>
  <si>
    <t xml:space="preserve">КП-71</t>
  </si>
  <si>
    <t xml:space="preserve">Кабель ВВГнг(А)-LSLTx 3х1.5</t>
  </si>
  <si>
    <t xml:space="preserve">КП-72</t>
  </si>
  <si>
    <t xml:space="preserve">Кабель ВВГнг(А)-LSLTx 4х1.5</t>
  </si>
  <si>
    <t xml:space="preserve">КП-73</t>
  </si>
  <si>
    <t xml:space="preserve">Лоток проволочный 50х300мм, L=3000 FC5030</t>
  </si>
  <si>
    <t xml:space="preserve">КП-74</t>
  </si>
  <si>
    <t xml:space="preserve">Крепежный комплект для монтажа проволочного лотка СМ3500001</t>
  </si>
  <si>
    <t xml:space="preserve">КП-75</t>
  </si>
  <si>
    <t xml:space="preserve">компл</t>
  </si>
  <si>
    <t xml:space="preserve">Скоба BMM-10(TM) для лотка с основанием 300мм BMM1030</t>
  </si>
  <si>
    <t xml:space="preserve">КП-76</t>
  </si>
  <si>
    <t xml:space="preserve">КП-94</t>
  </si>
  <si>
    <t xml:space="preserve">КП-95</t>
  </si>
  <si>
    <t xml:space="preserve">КП-96</t>
  </si>
  <si>
    <t xml:space="preserve">КП-97</t>
  </si>
  <si>
    <t xml:space="preserve">КП-98</t>
  </si>
  <si>
    <t xml:space="preserve">Адаптер RS232/RS485/RS485-Ethernet ЛЭРС ETHERNET 2.0/MFCC-001-120</t>
  </si>
  <si>
    <t xml:space="preserve">КП-103</t>
  </si>
  <si>
    <t xml:space="preserve">Модем GSM CSD/GPRS, с внешней антенной, кабель 2.5м, разъем SMA-M GSM LitePRO</t>
  </si>
  <si>
    <t xml:space="preserve">КП-104</t>
  </si>
  <si>
    <t xml:space="preserve">ПО ЛЭРС УЧЕТ (лицензия общедомового учета);Право на использование ПО ЛЭРС УЧЁТ на
условиях неисключительной лицензии.
"Стартовый пакет" 5 лицензий на объекты
учета</t>
  </si>
  <si>
    <t xml:space="preserve">КП-105</t>
  </si>
  <si>
    <t xml:space="preserve">ПО ЛЭРС УЧЕТ (лицензия квартирного учета); Право на использование ПО ЛЭРС УЧЁТ на
условиях неисключительной лицензии на
поквартирный опрос</t>
  </si>
  <si>
    <t xml:space="preserve">КП-106</t>
  </si>
  <si>
    <t xml:space="preserve">КП-107</t>
  </si>
  <si>
    <t xml:space="preserve">КП-108</t>
  </si>
  <si>
    <t xml:space="preserve">Держатель с защёлкой и дюбелем, d16 51316R</t>
  </si>
  <si>
    <t xml:space="preserve">КП-109</t>
  </si>
  <si>
    <t xml:space="preserve">КП-110</t>
  </si>
  <si>
    <t xml:space="preserve">КП-111</t>
  </si>
  <si>
    <t xml:space="preserve">Датчик контроля 24В, NC h2o-Контакт NEW исп.2</t>
  </si>
  <si>
    <t xml:space="preserve">КП-116</t>
  </si>
  <si>
    <t xml:space="preserve">КП-117</t>
  </si>
  <si>
    <t xml:space="preserve">Труба гибкая гофрированная из самозатухающего ПВХ-пластиката, со стальной протяжкой,d25 91925</t>
  </si>
  <si>
    <t xml:space="preserve">КП-118</t>
  </si>
  <si>
    <t xml:space="preserve">КП-119</t>
  </si>
  <si>
    <t xml:space="preserve">КП-120</t>
  </si>
  <si>
    <t xml:space="preserve">КП-121</t>
  </si>
  <si>
    <t xml:space="preserve">КП-122</t>
  </si>
  <si>
    <t xml:space="preserve">Коробка соединительная КС-4 12-0001-0002</t>
  </si>
  <si>
    <t xml:space="preserve">КП-123</t>
  </si>
  <si>
    <t xml:space="preserve">КП-128</t>
  </si>
  <si>
    <t xml:space="preserve">КП-129</t>
  </si>
  <si>
    <t xml:space="preserve">КП-130</t>
  </si>
  <si>
    <t xml:space="preserve">КП-131</t>
  </si>
  <si>
    <t xml:space="preserve">КП-132</t>
  </si>
  <si>
    <t xml:space="preserve">Коннектор RJ45 cat.5е 8P8C</t>
  </si>
  <si>
    <t xml:space="preserve">КП-133</t>
  </si>
  <si>
    <t xml:space="preserve">КП-138</t>
  </si>
  <si>
    <t xml:space="preserve">КП-139</t>
  </si>
  <si>
    <t xml:space="preserve">КП-140</t>
  </si>
  <si>
    <t xml:space="preserve">Рабочая станция Race VA655; DEPO Race VA655 (ДАЦН. 466219.105-06.06) H770/i7-12700/Cool/16GbD5/256GB_PCIe_M.2/256GB_SSD_2.5/DVD±RW/intVideo/500W/CAR3WS</t>
  </si>
  <si>
    <t xml:space="preserve">КП-145</t>
  </si>
  <si>
    <t xml:space="preserve">Монитор DEPO Vision MR240 ДАЦН.467849.046-02.02</t>
  </si>
  <si>
    <t xml:space="preserve">КП-146</t>
  </si>
  <si>
    <t xml:space="preserve">Комплект клавиатура + мышь MK200 920-002694</t>
  </si>
  <si>
    <t xml:space="preserve">КП-147</t>
  </si>
  <si>
    <t xml:space="preserve">ИБП APC Back-UPS 750VA/415W, 230V</t>
  </si>
  <si>
    <t xml:space="preserve">КП-148</t>
  </si>
  <si>
    <t xml:space="preserve">Сервер: Программное обеспечение iRidium SCADA для автоматизации, Сервер iRidi SCADA STANDARD, 3 000 тегов, 1 клиент ir-scada-st-3k</t>
  </si>
  <si>
    <t xml:space="preserve">КП-149</t>
  </si>
  <si>
    <t xml:space="preserve">Клиент: Операторская станция iRidi SCADA, 1 подключение, управление ir-scada-netpro-1-fc</t>
  </si>
  <si>
    <t xml:space="preserve">КП-150</t>
  </si>
  <si>
    <t xml:space="preserve">ПЛК iRidi Pro Server</t>
  </si>
  <si>
    <t xml:space="preserve">КП-152</t>
  </si>
  <si>
    <t xml:space="preserve">Модуль 14 универсальных входов DM-1400</t>
  </si>
  <si>
    <t xml:space="preserve">КП-153</t>
  </si>
  <si>
    <t xml:space="preserve">Графическая панель оператора 8, без монтажного короба P8</t>
  </si>
  <si>
    <t xml:space="preserve">КП-154</t>
  </si>
  <si>
    <t xml:space="preserve">Шкаф с монтажной панелью 800х600х300, У2 IP54 TI5-10-N-080-060-030-66</t>
  </si>
  <si>
    <t xml:space="preserve">КП-155</t>
  </si>
  <si>
    <t xml:space="preserve">Шина L «фаза» в корпусном изоляторе на DIN-рейку YNN10-69-8KD-K02</t>
  </si>
  <si>
    <t xml:space="preserve">КП-156</t>
  </si>
  <si>
    <t xml:space="preserve">Шина N «ноль» в корпусном изоляторе на DIN-рейку YNN10-69-10KD-K07</t>
  </si>
  <si>
    <t xml:space="preserve">КП-157</t>
  </si>
  <si>
    <t xml:space="preserve">Шина PE «земля» в корпусном изоляторе на DIN-рейку YNN10-69-10KD-K06</t>
  </si>
  <si>
    <t xml:space="preserve">КП-158</t>
  </si>
  <si>
    <t xml:space="preserve">DIN-рейка 35х7.5, L=2000мм YDN10-0200</t>
  </si>
  <si>
    <t xml:space="preserve">КП-159</t>
  </si>
  <si>
    <t xml:space="preserve">Короб 25х40, L=2000мм CKM50-025-040-1-K03</t>
  </si>
  <si>
    <t xml:space="preserve">КП-160</t>
  </si>
  <si>
    <t xml:space="preserve">Клемма винтовая, серая YZN30-002-K03</t>
  </si>
  <si>
    <t xml:space="preserve">КП-161</t>
  </si>
  <si>
    <t xml:space="preserve">Клемма винтовая, синяя YZN30-002-K07</t>
  </si>
  <si>
    <t xml:space="preserve">КП-162</t>
  </si>
  <si>
    <t xml:space="preserve">Клемма винтовая, ж/з YZN30-002-K52</t>
  </si>
  <si>
    <t xml:space="preserve">КП-163</t>
  </si>
  <si>
    <t xml:space="preserve">Заглушка для КВИ-2.5, серая YZN30D-ZGL-002-K03</t>
  </si>
  <si>
    <t xml:space="preserve">КП-164</t>
  </si>
  <si>
    <t xml:space="preserve">Ограничитель на DIN-рейку (пластик) YXD12</t>
  </si>
  <si>
    <t xml:space="preserve">КП-165</t>
  </si>
  <si>
    <t xml:space="preserve">Светильник светодиодный линейный LDBO0-3001-4-4000-K01</t>
  </si>
  <si>
    <t xml:space="preserve">КП-166</t>
  </si>
  <si>
    <t xml:space="preserve">Одноканальный блок питания 220В/24В, 60Вт БП60А-24</t>
  </si>
  <si>
    <t xml:space="preserve">КП-167</t>
  </si>
  <si>
    <t xml:space="preserve">Сигнальная лампа 220В, зелёная BLS10-ADDS-230-K06</t>
  </si>
  <si>
    <t xml:space="preserve">КП-168</t>
  </si>
  <si>
    <t xml:space="preserve">Реле 1-контактное, 24В AC/DC HF41-24</t>
  </si>
  <si>
    <t xml:space="preserve">КП-169</t>
  </si>
  <si>
    <t xml:space="preserve">Реле напряжения РН-111М</t>
  </si>
  <si>
    <t xml:space="preserve">КП-170</t>
  </si>
  <si>
    <t xml:space="preserve">Автоматический выключатель 10А, 2Р, C AR-M06N-2-C010</t>
  </si>
  <si>
    <t xml:space="preserve">КП-171</t>
  </si>
  <si>
    <t xml:space="preserve">Автоматический выключатель 1А, 1Р, C AR-M06N-1-C001</t>
  </si>
  <si>
    <t xml:space="preserve">КП-172</t>
  </si>
  <si>
    <t xml:space="preserve">5-портовый сетевой неуправляемый коммутатор SW-70500-I</t>
  </si>
  <si>
    <t xml:space="preserve">КП-173</t>
  </si>
  <si>
    <t xml:space="preserve">Преобразователь 8хRS485-Ethernet «Пульсар» Н00003158</t>
  </si>
  <si>
    <t xml:space="preserve">КП-174</t>
  </si>
  <si>
    <t xml:space="preserve">Линейно-интерактивный ИБП 600ВА/360Вт, 2xSchuko, 1x7Aч, INFO600S</t>
  </si>
  <si>
    <t xml:space="preserve">КП-175</t>
  </si>
  <si>
    <t xml:space="preserve">Розетка с заземлением на DIN-рейку MRD10-16</t>
  </si>
  <si>
    <t xml:space="preserve">КП-176</t>
  </si>
  <si>
    <t xml:space="preserve">Унифицированная форма № КС-3. Форма по ОКУД 0322001</t>
  </si>
  <si>
    <t xml:space="preserve">Заказчик (генподрядчик):</t>
  </si>
  <si>
    <t xml:space="preserve">Подрядчик (субподрядчик):</t>
  </si>
  <si>
    <t xml:space="preserve">Стройка / объект: Поликлиника г. Кировград, ул. Набережная, д.5А. 327-2024-АК</t>
  </si>
  <si>
    <t xml:space="preserve">Договор подряда № ____________ от ____________</t>
  </si>
  <si>
    <t xml:space="preserve">СПРАВКА О СТОИМОСТИ ВЫПОЛНЕННЫХ РАБОТ И ЗАТРАТ</t>
  </si>
  <si>
    <t xml:space="preserve">Номер документа: ____________    Дата составления: ____________</t>
  </si>
  <si>
    <t xml:space="preserve">Отчётный период: с ____________ по ____________</t>
  </si>
  <si>
    <t xml:space="preserve">№</t>
  </si>
  <si>
    <t xml:space="preserve">Наименование работ и затрат</t>
  </si>
  <si>
    <t xml:space="preserve">С начала работ, без НДС</t>
  </si>
  <si>
    <t xml:space="preserve">С начала года, без НДС</t>
  </si>
  <si>
    <t xml:space="preserve">Сметная стоимость, без НДС</t>
  </si>
  <si>
    <t xml:space="preserve">ПИР / SCADA</t>
  </si>
  <si>
    <t xml:space="preserve">Строительно-монтажные работы</t>
  </si>
  <si>
    <t xml:space="preserve">Оборудование и материалы</t>
  </si>
  <si>
    <t xml:space="preserve">Итого</t>
  </si>
  <si>
    <t xml:space="preserve">НДС 22%</t>
  </si>
  <si>
    <t xml:space="preserve">Всего с НДС</t>
  </si>
  <si>
    <t xml:space="preserve">Подрядчик (субподрядчик): _________________     ____________     _________________</t>
  </si>
  <si>
    <t xml:space="preserve">Заказчик (генподрядчик): _________________     ____________     _________________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</si>
</sst>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[$-419]#,##0.00"/>
    <numFmt numFmtId="167" formatCode="[$-419]#,##0.########"/>
    <numFmt numFmtId="168" formatCode="[$-419]#,##0.00########"/>
    <numFmt numFmtId="169" formatCode="[$-419]0.####"/>
    <numFmt numFmtId="170" formatCode="0.#######"/>
    <numFmt numFmtId="171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Times New Roman"/>
      <family val="0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 val="true"/>
      <sz val="11"/>
      <name val="Times New Roman"/>
      <family val="1"/>
      <charset val="204"/>
    </font>
    <font>
      <b val="true"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0"/>
      <charset val="1"/>
    </font>
    <font>
      <sz val="9"/>
      <color rgb="FF000000"/>
      <name val="Times New Roman"/>
      <family val="0"/>
      <charset val="1"/>
    </font>
    <font>
      <sz val="11"/>
      <color rgb="FF000000"/>
      <name val="Times New Roman"/>
      <family val="0"/>
      <charset val="1"/>
    </font>
    <font>
      <b val="true"/>
      <sz val="13"/>
      <color rgb="FF000000"/>
      <name val="Times New Roman"/>
      <family val="0"/>
      <charset val="1"/>
    </font>
    <font>
      <b val="true"/>
      <sz val="11"/>
      <color rgb="FF000000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3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1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5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A22" activeCellId="0" sqref="AA22"/>
    </sheetView>
  </sheetViews>
  <sheetFormatPr defaultColWidth="8.57421875" defaultRowHeight="15" zeroHeight="false" outlineLevelRow="0" outlineLevelCol="0"/>
  <cols>
    <col collapsed="false" customWidth="true" hidden="false" outlineLevel="0" max="1" min="1" style="1" width="1.29"/>
    <col collapsed="false" customWidth="true" hidden="false" outlineLevel="0" max="2" min="2" style="1" width="6.29"/>
    <col collapsed="false" customWidth="true" hidden="false" outlineLevel="0" max="4" min="3" style="1" width="0.86"/>
    <col collapsed="false" customWidth="true" hidden="false" outlineLevel="0" max="5" min="5" style="1" width="7.43"/>
    <col collapsed="false" customWidth="true" hidden="false" outlineLevel="0" max="6" min="6" style="1" width="5"/>
    <col collapsed="false" customWidth="true" hidden="false" outlineLevel="0" max="7" min="7" style="1" width="1.71"/>
    <col collapsed="false" customWidth="true" hidden="false" outlineLevel="0" max="9" min="9" style="1" width="10.29"/>
    <col collapsed="false" customWidth="true" hidden="false" outlineLevel="0" max="10" min="10" style="1" width="1.86"/>
    <col collapsed="false" customWidth="true" hidden="false" outlineLevel="0" max="11" min="11" style="1" width="8.86"/>
    <col collapsed="false" customWidth="true" hidden="false" outlineLevel="0" max="12" min="12" style="1" width="8.29"/>
    <col collapsed="false" customWidth="true" hidden="false" outlineLevel="0" max="13" min="13" style="1" width="2"/>
    <col collapsed="false" customWidth="true" hidden="false" outlineLevel="0" max="14" min="14" style="1" width="2.29"/>
    <col collapsed="false" customWidth="true" hidden="false" outlineLevel="0" max="15" min="15" style="1" width="5.71"/>
    <col collapsed="false" customWidth="true" hidden="false" outlineLevel="0" max="16" min="16" style="1" width="7.15"/>
    <col collapsed="false" customWidth="true" hidden="false" outlineLevel="0" max="17" min="17" style="1" width="3.28"/>
    <col collapsed="false" customWidth="true" hidden="false" outlineLevel="0" max="18" min="18" style="1" width="2.29"/>
    <col collapsed="false" customWidth="true" hidden="false" outlineLevel="0" max="19" min="19" style="1" width="6.14"/>
    <col collapsed="false" customWidth="true" hidden="false" outlineLevel="0" max="20" min="20" style="1" width="1.29"/>
    <col collapsed="false" customWidth="true" hidden="false" outlineLevel="0" max="21" min="21" style="1" width="3.72"/>
    <col collapsed="false" customWidth="true" hidden="false" outlineLevel="0" max="22" min="22" style="1" width="2"/>
    <col collapsed="false" customWidth="true" hidden="false" outlineLevel="0" max="23" min="23" style="1" width="3.57"/>
    <col collapsed="false" customWidth="true" hidden="false" outlineLevel="0" max="24" min="24" style="1" width="4.43"/>
    <col collapsed="false" customWidth="true" hidden="false" outlineLevel="0" max="25" min="25" style="1" width="2.43"/>
    <col collapsed="false" customWidth="true" hidden="false" outlineLevel="0" max="26" min="26" style="1" width="3.15"/>
    <col collapsed="false" customWidth="true" hidden="false" outlineLevel="0" max="28" min="27" style="1" width="1.43"/>
    <col collapsed="false" customWidth="true" hidden="false" outlineLevel="0" max="29" min="29" style="1" width="8.29"/>
    <col collapsed="false" customWidth="true" hidden="false" outlineLevel="0" max="30" min="30" style="1" width="1.71"/>
    <col collapsed="false" customWidth="true" hidden="false" outlineLevel="0" max="31" min="31" style="1" width="4.43"/>
    <col collapsed="false" customWidth="true" hidden="false" outlineLevel="0" max="32" min="32" style="1" width="6.43"/>
    <col collapsed="false" customWidth="true" hidden="false" outlineLevel="0" max="33" min="33" style="1" width="6.71"/>
  </cols>
  <sheetData>
    <row r="1" s="2" customFormat="tru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Y1" s="2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="2" customFormat="tru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Y2" s="2" t="s">
        <v>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="2" customFormat="tru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Y3" s="2" t="s">
        <v>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="1" customFormat="true" ht="15.75" hidden="false" customHeight="true" outlineLevel="0" collapsed="false">
      <c r="AD4" s="3" t="s">
        <v>3</v>
      </c>
      <c r="AE4" s="3"/>
      <c r="AF4" s="3"/>
      <c r="AG4" s="3"/>
    </row>
    <row r="5" s="4" customFormat="true" ht="12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Y5" s="5" t="s">
        <v>4</v>
      </c>
      <c r="Z5" s="5"/>
      <c r="AA5" s="5"/>
      <c r="AB5" s="5"/>
      <c r="AC5" s="5"/>
      <c r="AD5" s="6" t="s">
        <v>5</v>
      </c>
      <c r="AE5" s="6"/>
      <c r="AF5" s="6"/>
      <c r="AG5" s="6"/>
      <c r="AH5" s="1"/>
      <c r="AI5" s="1"/>
      <c r="AJ5" s="1"/>
    </row>
    <row r="6" s="4" customFormat="true" ht="12.75" hidden="false" customHeight="true" outlineLevel="0" collapsed="false">
      <c r="A6" s="1"/>
      <c r="B6" s="4" t="s">
        <v>6</v>
      </c>
      <c r="C6" s="1"/>
      <c r="D6" s="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  <c r="AC6" s="8" t="s">
        <v>7</v>
      </c>
      <c r="AD6" s="9"/>
      <c r="AE6" s="9"/>
      <c r="AF6" s="9"/>
      <c r="AG6" s="9"/>
      <c r="AH6" s="1"/>
      <c r="AI6" s="1"/>
      <c r="AJ6" s="1"/>
    </row>
    <row r="7" s="11" customFormat="tru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0" t="s">
        <v>8</v>
      </c>
      <c r="K7" s="1"/>
      <c r="L7" s="1"/>
      <c r="M7" s="1"/>
      <c r="N7" s="1"/>
      <c r="O7" s="1"/>
      <c r="P7" s="1"/>
      <c r="Q7" s="1"/>
      <c r="R7" s="1"/>
      <c r="S7" s="1"/>
      <c r="T7" s="1"/>
      <c r="Y7" s="1"/>
      <c r="Z7" s="1"/>
      <c r="AA7" s="1"/>
      <c r="AB7" s="1"/>
      <c r="AC7" s="1"/>
      <c r="AD7" s="12"/>
      <c r="AE7" s="12"/>
      <c r="AF7" s="12"/>
      <c r="AG7" s="12"/>
      <c r="AH7" s="1"/>
      <c r="AI7" s="1"/>
      <c r="AJ7" s="1"/>
    </row>
    <row r="8" s="4" customFormat="true" ht="28.5" hidden="false" customHeight="true" outlineLevel="0" collapsed="false">
      <c r="A8" s="1"/>
      <c r="B8" s="4" t="s">
        <v>9</v>
      </c>
      <c r="C8" s="1"/>
      <c r="D8" s="1"/>
      <c r="E8" s="1"/>
      <c r="F8" s="1"/>
      <c r="G8" s="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"/>
      <c r="AC8" s="8" t="s">
        <v>7</v>
      </c>
      <c r="AD8" s="9"/>
      <c r="AE8" s="9"/>
      <c r="AF8" s="9"/>
      <c r="AG8" s="9"/>
      <c r="AH8" s="1"/>
      <c r="AI8" s="1"/>
      <c r="AJ8" s="1"/>
    </row>
    <row r="9" s="11" customFormat="true" ht="1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0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Y9" s="1"/>
      <c r="Z9" s="1"/>
      <c r="AA9" s="1"/>
      <c r="AB9" s="1"/>
      <c r="AC9" s="1"/>
      <c r="AD9" s="14"/>
      <c r="AE9" s="14"/>
      <c r="AF9" s="14"/>
      <c r="AG9" s="14"/>
      <c r="AH9" s="1"/>
      <c r="AI9" s="1"/>
      <c r="AJ9" s="1"/>
    </row>
    <row r="10" s="4" customFormat="true" ht="30" hidden="false" customHeight="true" outlineLevel="0" collapsed="false">
      <c r="A10" s="1"/>
      <c r="B10" s="4" t="s">
        <v>10</v>
      </c>
      <c r="C10" s="1"/>
      <c r="D10" s="15"/>
      <c r="E10" s="16" t="s">
        <v>11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4"/>
      <c r="AE10" s="14"/>
      <c r="AF10" s="14"/>
      <c r="AG10" s="14"/>
      <c r="AH10" s="1"/>
      <c r="AI10" s="1"/>
      <c r="AJ10" s="1"/>
    </row>
    <row r="11" s="11" customFormat="true" ht="12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0" t="s">
        <v>12</v>
      </c>
      <c r="K11" s="1"/>
      <c r="L11" s="1"/>
      <c r="M11" s="1"/>
      <c r="N11" s="1"/>
      <c r="O11" s="1"/>
      <c r="P11" s="1"/>
      <c r="Q11" s="1"/>
      <c r="R11" s="1"/>
      <c r="S11" s="1"/>
      <c r="T11" s="1"/>
      <c r="Y11" s="1"/>
      <c r="Z11" s="1"/>
      <c r="AA11" s="1"/>
      <c r="AB11" s="1"/>
      <c r="AC11" s="1"/>
      <c r="AD11" s="14"/>
      <c r="AE11" s="14"/>
      <c r="AF11" s="14"/>
      <c r="AG11" s="14"/>
      <c r="AH11" s="1"/>
      <c r="AI11" s="1"/>
      <c r="AJ11" s="1"/>
    </row>
    <row r="12" s="4" customFormat="true" ht="30" hidden="false" customHeight="true" outlineLevel="0" collapsed="false">
      <c r="A12" s="1"/>
      <c r="B12" s="4" t="s">
        <v>13</v>
      </c>
      <c r="C12" s="16" t="s">
        <v>14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4"/>
      <c r="AE12" s="14"/>
      <c r="AF12" s="14"/>
      <c r="AG12" s="14"/>
      <c r="AH12" s="1"/>
      <c r="AI12" s="1"/>
      <c r="AJ12" s="1"/>
    </row>
    <row r="13" s="11" customFormat="true" ht="10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0" t="s">
        <v>15</v>
      </c>
      <c r="K13" s="1"/>
      <c r="L13" s="1"/>
      <c r="M13" s="1"/>
      <c r="N13" s="1"/>
      <c r="O13" s="1"/>
      <c r="P13" s="1"/>
      <c r="Q13" s="1"/>
      <c r="R13" s="1"/>
      <c r="S13" s="1"/>
      <c r="T13" s="1"/>
      <c r="W13" s="17" t="s">
        <v>16</v>
      </c>
      <c r="X13" s="17"/>
      <c r="Y13" s="17"/>
      <c r="Z13" s="17"/>
      <c r="AA13" s="17"/>
      <c r="AB13" s="17"/>
      <c r="AC13" s="17"/>
      <c r="AD13" s="18"/>
      <c r="AE13" s="18"/>
      <c r="AF13" s="18"/>
      <c r="AG13" s="18"/>
      <c r="AH13" s="1"/>
      <c r="AI13" s="1"/>
      <c r="AJ13" s="1"/>
    </row>
    <row r="14" s="1" customFormat="true" ht="3.75" hidden="false" customHeight="true" outlineLevel="0" collapsed="false">
      <c r="W14" s="17"/>
      <c r="X14" s="17"/>
      <c r="Y14" s="17"/>
      <c r="Z14" s="17"/>
      <c r="AA14" s="17"/>
      <c r="AB14" s="17"/>
      <c r="AC14" s="17"/>
      <c r="AD14" s="18"/>
      <c r="AE14" s="18"/>
      <c r="AF14" s="18"/>
      <c r="AG14" s="18"/>
    </row>
    <row r="15" s="4" customFormat="true" ht="1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"/>
      <c r="S15" s="19" t="s">
        <v>17</v>
      </c>
      <c r="T15" s="19"/>
      <c r="U15" s="19"/>
      <c r="V15" s="19"/>
      <c r="W15" s="19"/>
      <c r="X15" s="19"/>
      <c r="Y15" s="19"/>
      <c r="Z15" s="19"/>
      <c r="AA15" s="19"/>
      <c r="AB15" s="19"/>
      <c r="AC15" s="20" t="s">
        <v>18</v>
      </c>
      <c r="AD15" s="21"/>
      <c r="AE15" s="21"/>
      <c r="AF15" s="21"/>
      <c r="AG15" s="21"/>
      <c r="AH15" s="1"/>
      <c r="AI15" s="1"/>
      <c r="AJ15" s="1"/>
    </row>
    <row r="16" s="4" customFormat="true" ht="12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Y16" s="1"/>
      <c r="Z16" s="1"/>
      <c r="AA16" s="1"/>
      <c r="AB16" s="1"/>
      <c r="AC16" s="22" t="s">
        <v>19</v>
      </c>
      <c r="AD16" s="23"/>
      <c r="AE16" s="23"/>
      <c r="AF16" s="24"/>
      <c r="AG16" s="25"/>
      <c r="AH16" s="1"/>
      <c r="AI16" s="1"/>
      <c r="AJ16" s="1"/>
    </row>
    <row r="17" s="4" customFormat="true" ht="1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Y17" s="1"/>
      <c r="Z17" s="5" t="s">
        <v>20</v>
      </c>
      <c r="AA17" s="5"/>
      <c r="AB17" s="5"/>
      <c r="AC17" s="5"/>
      <c r="AD17" s="26"/>
      <c r="AE17" s="26"/>
      <c r="AF17" s="26"/>
      <c r="AG17" s="26"/>
      <c r="AH17" s="1"/>
      <c r="AI17" s="1"/>
      <c r="AJ17" s="1"/>
    </row>
    <row r="18" s="1" customFormat="true" ht="6.75" hidden="false" customHeight="true" outlineLevel="0" collapsed="false">
      <c r="Z18" s="27"/>
      <c r="AA18" s="27"/>
      <c r="AB18" s="27"/>
      <c r="AC18" s="27"/>
    </row>
    <row r="19" s="2" customFormat="true" ht="1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8" t="s">
        <v>21</v>
      </c>
      <c r="O19" s="28"/>
      <c r="P19" s="28"/>
      <c r="Q19" s="28" t="s">
        <v>22</v>
      </c>
      <c r="R19" s="28"/>
      <c r="S19" s="28"/>
      <c r="T19" s="28"/>
      <c r="U19" s="28"/>
      <c r="W19" s="29" t="s">
        <v>23</v>
      </c>
      <c r="X19" s="29"/>
      <c r="Y19" s="29"/>
      <c r="Z19" s="29"/>
      <c r="AA19" s="29"/>
      <c r="AB19" s="29"/>
      <c r="AC19" s="29"/>
      <c r="AD19" s="29"/>
      <c r="AE19" s="1"/>
      <c r="AF19" s="1"/>
      <c r="AG19" s="1"/>
      <c r="AH19" s="1"/>
      <c r="AI19" s="1"/>
      <c r="AJ19" s="1"/>
    </row>
    <row r="20" s="2" customFormat="true" ht="12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8"/>
      <c r="O20" s="28"/>
      <c r="P20" s="28"/>
      <c r="Q20" s="28"/>
      <c r="R20" s="28"/>
      <c r="S20" s="28"/>
      <c r="T20" s="28"/>
      <c r="U20" s="28"/>
      <c r="W20" s="30" t="s">
        <v>24</v>
      </c>
      <c r="X20" s="30"/>
      <c r="Y20" s="30"/>
      <c r="Z20" s="30"/>
      <c r="AA20" s="30" t="s">
        <v>25</v>
      </c>
      <c r="AB20" s="30"/>
      <c r="AC20" s="30"/>
      <c r="AD20" s="30"/>
      <c r="AE20" s="1"/>
      <c r="AF20" s="1"/>
      <c r="AG20" s="1"/>
      <c r="AH20" s="1"/>
      <c r="AI20" s="1"/>
      <c r="AJ20" s="1"/>
    </row>
    <row r="21" s="4" customFormat="true" ht="1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1" t="s">
        <v>26</v>
      </c>
      <c r="M21" s="31"/>
      <c r="N21" s="32"/>
      <c r="O21" s="32"/>
      <c r="P21" s="32"/>
      <c r="Q21" s="33"/>
      <c r="R21" s="33"/>
      <c r="S21" s="33"/>
      <c r="T21" s="33"/>
      <c r="U21" s="33"/>
      <c r="W21" s="32"/>
      <c r="X21" s="32"/>
      <c r="Y21" s="32"/>
      <c r="Z21" s="32"/>
      <c r="AA21" s="33"/>
      <c r="AB21" s="33"/>
      <c r="AC21" s="33"/>
      <c r="AD21" s="33"/>
      <c r="AE21" s="1"/>
      <c r="AF21" s="1"/>
      <c r="AG21" s="1"/>
      <c r="AH21" s="1"/>
      <c r="AI21" s="1"/>
      <c r="AJ21" s="1"/>
    </row>
    <row r="22" s="4" customFormat="true" ht="1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34" t="s">
        <v>27</v>
      </c>
      <c r="K22" s="34"/>
      <c r="L22" s="34"/>
      <c r="M22" s="34"/>
      <c r="N22" s="34"/>
      <c r="O22" s="34"/>
      <c r="P22" s="34"/>
      <c r="Q22" s="34"/>
      <c r="R22" s="34"/>
      <c r="S22" s="34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4" customFormat="true" ht="10.5" hidden="false" customHeight="true" outlineLevel="0" collapsed="false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1"/>
      <c r="AI23" s="1"/>
      <c r="AJ23" s="1"/>
    </row>
    <row r="24" s="4" customFormat="true" ht="15" hidden="false" customHeight="true" outlineLevel="0" collapsed="false">
      <c r="A24" s="1"/>
      <c r="B24" s="36" t="s">
        <v>28</v>
      </c>
      <c r="C24" s="37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38"/>
      <c r="O24" s="40" t="n">
        <v>4385570.6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8" t="s">
        <v>29</v>
      </c>
      <c r="AF24" s="1"/>
      <c r="AG24" s="1"/>
      <c r="AH24" s="1"/>
      <c r="AI24" s="1"/>
      <c r="AJ24" s="1"/>
    </row>
    <row r="25" s="4" customFormat="true" ht="10.5" hidden="false" customHeight="true" outlineLevel="0" collapsed="false">
      <c r="A25" s="1"/>
      <c r="B25" s="41"/>
      <c r="C25" s="42"/>
      <c r="D25" s="38"/>
      <c r="E25" s="38"/>
      <c r="F25" s="38"/>
      <c r="G25" s="38"/>
      <c r="H25" s="38"/>
      <c r="I25" s="39"/>
      <c r="J25" s="39"/>
      <c r="K25" s="39"/>
      <c r="L25" s="39"/>
      <c r="M25" s="3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4" customFormat="true" ht="30" hidden="false" customHeight="true" outlineLevel="0" collapsed="false">
      <c r="A26" s="43" t="s">
        <v>30</v>
      </c>
      <c r="B26" s="43"/>
      <c r="C26" s="43"/>
      <c r="D26" s="43"/>
      <c r="E26" s="43"/>
      <c r="F26" s="44" t="s">
        <v>31</v>
      </c>
      <c r="G26" s="44"/>
      <c r="H26" s="44"/>
      <c r="I26" s="44"/>
      <c r="J26" s="44"/>
      <c r="K26" s="44"/>
      <c r="L26" s="44"/>
      <c r="M26" s="44"/>
      <c r="N26" s="44"/>
      <c r="O26" s="45" t="s">
        <v>32</v>
      </c>
      <c r="P26" s="45"/>
      <c r="Q26" s="46" t="s">
        <v>33</v>
      </c>
      <c r="R26" s="46"/>
      <c r="S26" s="46"/>
      <c r="T26" s="46"/>
      <c r="U26" s="46" t="s">
        <v>34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"/>
      <c r="AI26" s="1"/>
      <c r="AJ26" s="1"/>
    </row>
    <row r="27" s="4" customFormat="true" ht="36" hidden="false" customHeight="true" outlineLevel="0" collapsed="false">
      <c r="A27" s="46" t="s">
        <v>35</v>
      </c>
      <c r="B27" s="46"/>
      <c r="C27" s="46" t="s">
        <v>36</v>
      </c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5"/>
      <c r="P27" s="45"/>
      <c r="Q27" s="46"/>
      <c r="R27" s="46"/>
      <c r="S27" s="46"/>
      <c r="T27" s="46"/>
      <c r="U27" s="44" t="s">
        <v>37</v>
      </c>
      <c r="V27" s="44"/>
      <c r="W27" s="44"/>
      <c r="X27" s="44"/>
      <c r="Y27" s="46" t="s">
        <v>38</v>
      </c>
      <c r="Z27" s="46"/>
      <c r="AA27" s="46"/>
      <c r="AB27" s="46"/>
      <c r="AC27" s="46"/>
      <c r="AD27" s="46" t="s">
        <v>39</v>
      </c>
      <c r="AE27" s="46"/>
      <c r="AF27" s="46"/>
      <c r="AG27" s="46"/>
      <c r="AH27" s="1"/>
      <c r="AI27" s="1"/>
      <c r="AJ27" s="1"/>
    </row>
    <row r="28" s="38" customFormat="true" ht="15" hidden="false" customHeight="true" outlineLevel="0" collapsed="false">
      <c r="A28" s="44" t="n">
        <v>1</v>
      </c>
      <c r="B28" s="44"/>
      <c r="C28" s="44" t="n">
        <v>2</v>
      </c>
      <c r="D28" s="44"/>
      <c r="E28" s="44"/>
      <c r="F28" s="44" t="n">
        <v>3</v>
      </c>
      <c r="G28" s="44"/>
      <c r="H28" s="44"/>
      <c r="I28" s="44"/>
      <c r="J28" s="44"/>
      <c r="K28" s="44"/>
      <c r="L28" s="44"/>
      <c r="M28" s="44"/>
      <c r="N28" s="44"/>
      <c r="O28" s="47" t="n">
        <v>4</v>
      </c>
      <c r="P28" s="47"/>
      <c r="Q28" s="44" t="n">
        <v>5</v>
      </c>
      <c r="R28" s="44"/>
      <c r="S28" s="44"/>
      <c r="T28" s="44"/>
      <c r="U28" s="44" t="n">
        <v>6</v>
      </c>
      <c r="V28" s="44"/>
      <c r="W28" s="44"/>
      <c r="X28" s="44"/>
      <c r="Y28" s="44" t="n">
        <v>7</v>
      </c>
      <c r="Z28" s="44"/>
      <c r="AA28" s="44"/>
      <c r="AB28" s="44"/>
      <c r="AC28" s="44"/>
      <c r="AD28" s="44" t="n">
        <v>8</v>
      </c>
      <c r="AE28" s="44"/>
      <c r="AF28" s="44"/>
      <c r="AG28" s="44"/>
      <c r="AH28" s="1"/>
      <c r="AI28" s="1"/>
      <c r="AJ28" s="1"/>
    </row>
    <row r="29" s="38" customFormat="true" ht="15" hidden="false" customHeight="true" outlineLevel="0" collapsed="false">
      <c r="A29" s="48" t="s">
        <v>40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49"/>
      <c r="AF29" s="49"/>
      <c r="AG29" s="49"/>
    </row>
    <row r="30" s="38" customFormat="true" ht="36" hidden="false" customHeight="true" outlineLevel="0" collapsed="false">
      <c r="A30" s="44" t="n">
        <v>1</v>
      </c>
      <c r="B30" s="44"/>
      <c r="C30" s="44" t="n">
        <v>1</v>
      </c>
      <c r="D30" s="44"/>
      <c r="E30" s="44"/>
      <c r="F30" s="50" t="s">
        <v>41</v>
      </c>
      <c r="G30" s="50"/>
      <c r="H30" s="50"/>
      <c r="I30" s="50"/>
      <c r="J30" s="50"/>
      <c r="K30" s="50"/>
      <c r="L30" s="50"/>
      <c r="M30" s="50"/>
      <c r="N30" s="50"/>
      <c r="O30" s="46" t="s">
        <v>42</v>
      </c>
      <c r="P30" s="46"/>
      <c r="Q30" s="44" t="s">
        <v>43</v>
      </c>
      <c r="R30" s="44"/>
      <c r="S30" s="44"/>
      <c r="T30" s="44"/>
      <c r="U30" s="51" t="n">
        <v>1</v>
      </c>
      <c r="V30" s="51"/>
      <c r="W30" s="51"/>
      <c r="X30" s="51"/>
      <c r="Y30" s="52" t="n">
        <v>939765.13</v>
      </c>
      <c r="Z30" s="52"/>
      <c r="AA30" s="52"/>
      <c r="AB30" s="52"/>
      <c r="AC30" s="52"/>
      <c r="AD30" s="53" t="n">
        <f aca="false">ROUND(U30*Y30,2)</f>
        <v>939765.13</v>
      </c>
      <c r="AE30" s="53"/>
      <c r="AF30" s="53"/>
      <c r="AG30" s="53"/>
    </row>
    <row r="31" s="38" customFormat="true" ht="36" hidden="false" customHeight="true" outlineLevel="0" collapsed="false">
      <c r="A31" s="44" t="n">
        <v>2</v>
      </c>
      <c r="B31" s="44"/>
      <c r="C31" s="44" t="n">
        <v>2</v>
      </c>
      <c r="D31" s="44"/>
      <c r="E31" s="44"/>
      <c r="F31" s="50" t="s">
        <v>44</v>
      </c>
      <c r="G31" s="50"/>
      <c r="H31" s="50"/>
      <c r="I31" s="50"/>
      <c r="J31" s="50"/>
      <c r="K31" s="50"/>
      <c r="L31" s="50"/>
      <c r="M31" s="50"/>
      <c r="N31" s="50"/>
      <c r="O31" s="46" t="s">
        <v>45</v>
      </c>
      <c r="P31" s="46"/>
      <c r="Q31" s="44" t="s">
        <v>43</v>
      </c>
      <c r="R31" s="44"/>
      <c r="S31" s="44"/>
      <c r="T31" s="44"/>
      <c r="U31" s="51" t="n">
        <v>1</v>
      </c>
      <c r="V31" s="51"/>
      <c r="W31" s="51"/>
      <c r="X31" s="51"/>
      <c r="Y31" s="52" t="n">
        <v>939765.13</v>
      </c>
      <c r="Z31" s="52"/>
      <c r="AA31" s="52"/>
      <c r="AB31" s="52"/>
      <c r="AC31" s="52"/>
      <c r="AD31" s="53" t="n">
        <f aca="false">ROUND(U31*Y31,2)</f>
        <v>939765.13</v>
      </c>
      <c r="AE31" s="53"/>
      <c r="AF31" s="53"/>
      <c r="AG31" s="53"/>
    </row>
    <row r="32" s="38" customFormat="true" ht="36" hidden="false" customHeight="true" outlineLevel="0" collapsed="false">
      <c r="A32" s="44" t="n">
        <v>3</v>
      </c>
      <c r="B32" s="44"/>
      <c r="C32" s="44" t="n">
        <v>3</v>
      </c>
      <c r="D32" s="44"/>
      <c r="E32" s="44"/>
      <c r="F32" s="50" t="s">
        <v>46</v>
      </c>
      <c r="G32" s="50"/>
      <c r="H32" s="50"/>
      <c r="I32" s="50"/>
      <c r="J32" s="50"/>
      <c r="K32" s="50"/>
      <c r="L32" s="50"/>
      <c r="M32" s="50"/>
      <c r="N32" s="50"/>
      <c r="O32" s="46" t="s">
        <v>47</v>
      </c>
      <c r="P32" s="46"/>
      <c r="Q32" s="44" t="s">
        <v>48</v>
      </c>
      <c r="R32" s="44"/>
      <c r="S32" s="44"/>
      <c r="T32" s="44"/>
      <c r="U32" s="51" t="n">
        <v>150</v>
      </c>
      <c r="V32" s="51"/>
      <c r="W32" s="51"/>
      <c r="X32" s="51"/>
      <c r="Y32" s="52" t="n">
        <v>4176.73387</v>
      </c>
      <c r="Z32" s="52"/>
      <c r="AA32" s="52"/>
      <c r="AB32" s="52"/>
      <c r="AC32" s="52"/>
      <c r="AD32" s="53" t="n">
        <f aca="false">ROUND(U32*Y32,2)</f>
        <v>626510.08</v>
      </c>
      <c r="AE32" s="53"/>
      <c r="AF32" s="53"/>
      <c r="AG32" s="53"/>
    </row>
    <row r="33" s="38" customFormat="true" ht="36" hidden="false" customHeight="true" outlineLevel="0" collapsed="false">
      <c r="A33" s="44" t="n">
        <v>4</v>
      </c>
      <c r="B33" s="44"/>
      <c r="C33" s="44" t="n">
        <v>4</v>
      </c>
      <c r="D33" s="44"/>
      <c r="E33" s="44"/>
      <c r="F33" s="50" t="s">
        <v>49</v>
      </c>
      <c r="G33" s="50"/>
      <c r="H33" s="50"/>
      <c r="I33" s="50"/>
      <c r="J33" s="50"/>
      <c r="K33" s="50"/>
      <c r="L33" s="50"/>
      <c r="M33" s="50"/>
      <c r="N33" s="50"/>
      <c r="O33" s="46" t="s">
        <v>50</v>
      </c>
      <c r="P33" s="46"/>
      <c r="Q33" s="44" t="s">
        <v>43</v>
      </c>
      <c r="R33" s="44"/>
      <c r="S33" s="44"/>
      <c r="T33" s="44"/>
      <c r="U33" s="51" t="n">
        <v>1</v>
      </c>
      <c r="V33" s="51"/>
      <c r="W33" s="51"/>
      <c r="X33" s="51"/>
      <c r="Y33" s="52" t="n">
        <v>522091.74</v>
      </c>
      <c r="Z33" s="52"/>
      <c r="AA33" s="52"/>
      <c r="AB33" s="52"/>
      <c r="AC33" s="52"/>
      <c r="AD33" s="53" t="n">
        <f aca="false">ROUND(U33*Y33,2)</f>
        <v>522091.74</v>
      </c>
      <c r="AE33" s="53"/>
      <c r="AF33" s="53"/>
      <c r="AG33" s="53"/>
    </row>
    <row r="34" s="38" customFormat="true" ht="36" hidden="false" customHeight="true" outlineLevel="0" collapsed="false">
      <c r="A34" s="44" t="n">
        <v>5</v>
      </c>
      <c r="B34" s="44"/>
      <c r="C34" s="44" t="n">
        <v>5</v>
      </c>
      <c r="D34" s="44"/>
      <c r="E34" s="44"/>
      <c r="F34" s="50" t="s">
        <v>51</v>
      </c>
      <c r="G34" s="50"/>
      <c r="H34" s="50"/>
      <c r="I34" s="50"/>
      <c r="J34" s="50"/>
      <c r="K34" s="50"/>
      <c r="L34" s="50"/>
      <c r="M34" s="50"/>
      <c r="N34" s="50"/>
      <c r="O34" s="46" t="s">
        <v>52</v>
      </c>
      <c r="P34" s="46"/>
      <c r="Q34" s="44" t="s">
        <v>43</v>
      </c>
      <c r="R34" s="44"/>
      <c r="S34" s="44"/>
      <c r="T34" s="44"/>
      <c r="U34" s="51" t="n">
        <v>1</v>
      </c>
      <c r="V34" s="51"/>
      <c r="W34" s="51"/>
      <c r="X34" s="51"/>
      <c r="Y34" s="52" t="n">
        <v>417673.39</v>
      </c>
      <c r="Z34" s="52"/>
      <c r="AA34" s="52"/>
      <c r="AB34" s="52"/>
      <c r="AC34" s="52"/>
      <c r="AD34" s="53" t="n">
        <f aca="false">ROUND(U34*Y34,2)</f>
        <v>417673.39</v>
      </c>
      <c r="AE34" s="53"/>
      <c r="AF34" s="53"/>
      <c r="AG34" s="53"/>
    </row>
    <row r="35" s="38" customFormat="true" ht="36" hidden="false" customHeight="true" outlineLevel="0" collapsed="false">
      <c r="A35" s="44" t="n">
        <v>6</v>
      </c>
      <c r="B35" s="44"/>
      <c r="C35" s="44" t="n">
        <v>6</v>
      </c>
      <c r="D35" s="44"/>
      <c r="E35" s="44"/>
      <c r="F35" s="50" t="s">
        <v>53</v>
      </c>
      <c r="G35" s="50"/>
      <c r="H35" s="50"/>
      <c r="I35" s="50"/>
      <c r="J35" s="50"/>
      <c r="K35" s="50"/>
      <c r="L35" s="50"/>
      <c r="M35" s="50"/>
      <c r="N35" s="50"/>
      <c r="O35" s="46" t="s">
        <v>54</v>
      </c>
      <c r="P35" s="46"/>
      <c r="Q35" s="44" t="s">
        <v>43</v>
      </c>
      <c r="R35" s="44"/>
      <c r="S35" s="44"/>
      <c r="T35" s="44"/>
      <c r="U35" s="51" t="n">
        <v>1</v>
      </c>
      <c r="V35" s="51"/>
      <c r="W35" s="51"/>
      <c r="X35" s="51"/>
      <c r="Y35" s="52" t="n">
        <v>522091.74</v>
      </c>
      <c r="Z35" s="52"/>
      <c r="AA35" s="52"/>
      <c r="AB35" s="52"/>
      <c r="AC35" s="52"/>
      <c r="AD35" s="53" t="n">
        <f aca="false">ROUND(U35*Y35,2)</f>
        <v>522091.74</v>
      </c>
      <c r="AE35" s="53"/>
      <c r="AF35" s="53"/>
      <c r="AG35" s="53"/>
    </row>
    <row r="36" s="38" customFormat="true" ht="36" hidden="false" customHeight="true" outlineLevel="0" collapsed="false">
      <c r="A36" s="44" t="n">
        <v>7</v>
      </c>
      <c r="B36" s="44"/>
      <c r="C36" s="44" t="n">
        <v>7</v>
      </c>
      <c r="D36" s="44"/>
      <c r="E36" s="44"/>
      <c r="F36" s="50" t="s">
        <v>55</v>
      </c>
      <c r="G36" s="50"/>
      <c r="H36" s="50"/>
      <c r="I36" s="50"/>
      <c r="J36" s="50"/>
      <c r="K36" s="50"/>
      <c r="L36" s="50"/>
      <c r="M36" s="50"/>
      <c r="N36" s="50"/>
      <c r="O36" s="46" t="s">
        <v>56</v>
      </c>
      <c r="P36" s="46"/>
      <c r="Q36" s="44" t="s">
        <v>43</v>
      </c>
      <c r="R36" s="44"/>
      <c r="S36" s="44"/>
      <c r="T36" s="44"/>
      <c r="U36" s="51" t="n">
        <v>1</v>
      </c>
      <c r="V36" s="51"/>
      <c r="W36" s="51"/>
      <c r="X36" s="51"/>
      <c r="Y36" s="52" t="n">
        <v>417673.39</v>
      </c>
      <c r="Z36" s="52"/>
      <c r="AA36" s="52"/>
      <c r="AB36" s="52"/>
      <c r="AC36" s="52"/>
      <c r="AD36" s="53" t="n">
        <f aca="false">ROUND(U36*Y36,2)</f>
        <v>417673.39</v>
      </c>
      <c r="AE36" s="53"/>
      <c r="AF36" s="53"/>
      <c r="AG36" s="53"/>
    </row>
    <row r="37" s="38" customFormat="true" ht="27.75" hidden="false" customHeight="true" outlineLevel="0" collapsed="false">
      <c r="A37" s="44"/>
      <c r="B37" s="44"/>
      <c r="C37" s="44"/>
      <c r="D37" s="44"/>
      <c r="E37" s="44"/>
      <c r="F37" s="50" t="s">
        <v>57</v>
      </c>
      <c r="G37" s="50"/>
      <c r="H37" s="50"/>
      <c r="I37" s="50"/>
      <c r="J37" s="50"/>
      <c r="K37" s="50"/>
      <c r="L37" s="50"/>
      <c r="M37" s="50"/>
      <c r="N37" s="50"/>
      <c r="O37" s="44"/>
      <c r="P37" s="44"/>
      <c r="Q37" s="44"/>
      <c r="R37" s="44"/>
      <c r="S37" s="44"/>
      <c r="T37" s="44"/>
      <c r="U37" s="54"/>
      <c r="V37" s="54"/>
      <c r="W37" s="54"/>
      <c r="X37" s="54"/>
      <c r="Y37" s="49"/>
      <c r="Z37" s="49"/>
      <c r="AA37" s="49"/>
      <c r="AB37" s="49"/>
      <c r="AC37" s="49"/>
      <c r="AD37" s="53" t="n">
        <f aca="false">SUM(AD30:AD36)</f>
        <v>4385570.6</v>
      </c>
      <c r="AE37" s="53"/>
      <c r="AF37" s="53"/>
      <c r="AG37" s="53"/>
    </row>
    <row r="38" s="38" customFormat="true" ht="27.75" hidden="false" customHeight="true" outlineLevel="0" collapsed="false">
      <c r="A38" s="44"/>
      <c r="B38" s="44"/>
      <c r="C38" s="44"/>
      <c r="D38" s="44"/>
      <c r="E38" s="44"/>
      <c r="F38" s="50" t="s">
        <v>58</v>
      </c>
      <c r="G38" s="50"/>
      <c r="H38" s="50"/>
      <c r="I38" s="50"/>
      <c r="J38" s="50"/>
      <c r="K38" s="50"/>
      <c r="L38" s="50"/>
      <c r="M38" s="50"/>
      <c r="N38" s="50"/>
      <c r="O38" s="44"/>
      <c r="P38" s="44"/>
      <c r="Q38" s="44"/>
      <c r="R38" s="44"/>
      <c r="S38" s="44"/>
      <c r="T38" s="44"/>
      <c r="U38" s="54"/>
      <c r="V38" s="54"/>
      <c r="W38" s="54"/>
      <c r="X38" s="54"/>
      <c r="Y38" s="49"/>
      <c r="Z38" s="49"/>
      <c r="AA38" s="49"/>
      <c r="AB38" s="49"/>
      <c r="AC38" s="49"/>
      <c r="AD38" s="53" t="n">
        <f aca="false">AD37</f>
        <v>4385570.6</v>
      </c>
      <c r="AE38" s="53"/>
      <c r="AF38" s="53"/>
      <c r="AG38" s="53"/>
    </row>
    <row r="39" s="38" customFormat="true" ht="27.75" hidden="false" customHeight="true" outlineLevel="0" collapsed="false">
      <c r="A39" s="44"/>
      <c r="B39" s="44"/>
      <c r="C39" s="44"/>
      <c r="D39" s="44"/>
      <c r="E39" s="44"/>
      <c r="F39" s="50" t="s">
        <v>59</v>
      </c>
      <c r="G39" s="50"/>
      <c r="H39" s="50"/>
      <c r="I39" s="50"/>
      <c r="J39" s="50"/>
      <c r="K39" s="50"/>
      <c r="L39" s="50"/>
      <c r="M39" s="50"/>
      <c r="N39" s="50"/>
      <c r="O39" s="44"/>
      <c r="P39" s="44"/>
      <c r="Q39" s="44"/>
      <c r="R39" s="44"/>
      <c r="S39" s="44"/>
      <c r="T39" s="44"/>
      <c r="U39" s="54"/>
      <c r="V39" s="54"/>
      <c r="W39" s="54"/>
      <c r="X39" s="54"/>
      <c r="Y39" s="49"/>
      <c r="Z39" s="49"/>
      <c r="AA39" s="49"/>
      <c r="AB39" s="49"/>
      <c r="AC39" s="49"/>
      <c r="AD39" s="53" t="n">
        <f aca="false">ROUND(AD38*22/(100+22),2)</f>
        <v>790840.6</v>
      </c>
      <c r="AE39" s="53"/>
      <c r="AF39" s="53"/>
      <c r="AG39" s="53"/>
    </row>
    <row r="40" s="38" customFormat="true" ht="27.75" hidden="false" customHeight="true" outlineLevel="0" collapsed="false">
      <c r="A40" s="44"/>
      <c r="B40" s="44"/>
      <c r="C40" s="44"/>
      <c r="D40" s="44"/>
      <c r="E40" s="44"/>
      <c r="F40" s="50" t="s">
        <v>60</v>
      </c>
      <c r="G40" s="50"/>
      <c r="H40" s="50"/>
      <c r="I40" s="50"/>
      <c r="J40" s="50"/>
      <c r="K40" s="50"/>
      <c r="L40" s="50"/>
      <c r="M40" s="50"/>
      <c r="N40" s="50"/>
      <c r="O40" s="44"/>
      <c r="P40" s="44"/>
      <c r="Q40" s="44"/>
      <c r="R40" s="44"/>
      <c r="S40" s="44"/>
      <c r="T40" s="44"/>
      <c r="U40" s="54"/>
      <c r="V40" s="54"/>
      <c r="W40" s="54"/>
      <c r="X40" s="54"/>
      <c r="Y40" s="49"/>
      <c r="Z40" s="49"/>
      <c r="AA40" s="49"/>
      <c r="AB40" s="49"/>
      <c r="AC40" s="49"/>
      <c r="AD40" s="53" t="n">
        <f aca="false">AD38-AD39</f>
        <v>3594730</v>
      </c>
      <c r="AE40" s="53"/>
      <c r="AF40" s="53"/>
      <c r="AG40" s="53"/>
    </row>
    <row r="41" s="1" customFormat="true" ht="15" hidden="false" customHeight="true" outlineLevel="0" collapsed="false">
      <c r="AD41" s="55"/>
    </row>
    <row r="42" s="1" customFormat="true" ht="30" hidden="false" customHeight="true" outlineLevel="0" collapsed="false">
      <c r="C42" s="56" t="s">
        <v>61</v>
      </c>
      <c r="F42" s="57"/>
      <c r="G42" s="57"/>
      <c r="H42" s="57"/>
      <c r="I42" s="57"/>
      <c r="K42" s="58"/>
      <c r="L42" s="58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</row>
    <row r="43" s="11" customFormat="true" ht="10.5" hidden="false" customHeight="true" outlineLevel="0" collapsed="false">
      <c r="A43" s="1"/>
      <c r="B43" s="1"/>
      <c r="C43" s="1"/>
      <c r="D43" s="1"/>
      <c r="E43" s="1"/>
      <c r="F43" s="60" t="s">
        <v>62</v>
      </c>
      <c r="G43" s="60"/>
      <c r="H43" s="60"/>
      <c r="I43" s="60"/>
      <c r="J43" s="1"/>
      <c r="K43" s="60" t="s">
        <v>63</v>
      </c>
      <c r="L43" s="60"/>
      <c r="M43" s="1"/>
      <c r="N43" s="60" t="s">
        <v>64</v>
      </c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</row>
    <row r="44" s="2" customFormat="true" ht="11.25" hidden="false" customHeight="true" outlineLevel="0" collapsed="false">
      <c r="A44" s="1"/>
      <c r="B44" s="1"/>
      <c r="C44" s="1"/>
      <c r="D44" s="1"/>
      <c r="E44" s="1"/>
      <c r="F44" s="61"/>
      <c r="G44" s="61"/>
      <c r="H44" s="61"/>
      <c r="I44" s="61"/>
      <c r="J44" s="1"/>
      <c r="K44" s="61"/>
      <c r="L44" s="61"/>
      <c r="M44" s="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2"/>
      <c r="AE44" s="61"/>
      <c r="AF44" s="61"/>
      <c r="AG44" s="61"/>
    </row>
    <row r="45" s="1" customFormat="true" ht="15.75" hidden="false" customHeight="true" outlineLevel="0" collapsed="false">
      <c r="G45" s="63" t="s">
        <v>65</v>
      </c>
      <c r="AD45" s="64"/>
    </row>
    <row r="46" s="1" customFormat="true" ht="11.25" hidden="false" customHeight="true" outlineLevel="0" collapsed="false">
      <c r="G46" s="56"/>
      <c r="AD46" s="64"/>
    </row>
    <row r="47" s="1" customFormat="true" ht="30" hidden="false" customHeight="true" outlineLevel="0" collapsed="false">
      <c r="C47" s="56" t="s">
        <v>66</v>
      </c>
      <c r="F47" s="57"/>
      <c r="G47" s="57"/>
      <c r="H47" s="57"/>
      <c r="I47" s="57"/>
      <c r="K47" s="58"/>
      <c r="L47" s="58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</row>
    <row r="48" s="11" customFormat="true" ht="10.5" hidden="false" customHeight="true" outlineLevel="0" collapsed="false">
      <c r="A48" s="1"/>
      <c r="B48" s="1"/>
      <c r="C48" s="1"/>
      <c r="D48" s="1"/>
      <c r="E48" s="1"/>
      <c r="F48" s="60" t="s">
        <v>62</v>
      </c>
      <c r="G48" s="60"/>
      <c r="H48" s="60"/>
      <c r="I48" s="60"/>
      <c r="J48" s="1"/>
      <c r="K48" s="60" t="s">
        <v>63</v>
      </c>
      <c r="L48" s="60"/>
      <c r="M48" s="1"/>
      <c r="N48" s="60" t="s">
        <v>64</v>
      </c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</row>
    <row r="49" s="2" customFormat="true" ht="11.25" hidden="false" customHeight="true" outlineLevel="0" collapsed="false">
      <c r="A49" s="1"/>
      <c r="B49" s="1"/>
      <c r="C49" s="1"/>
      <c r="D49" s="1"/>
      <c r="E49" s="1"/>
      <c r="F49" s="61"/>
      <c r="G49" s="61"/>
      <c r="H49" s="61"/>
      <c r="I49" s="61"/>
      <c r="J49" s="1"/>
      <c r="K49" s="61"/>
      <c r="L49" s="61"/>
      <c r="M49" s="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2"/>
      <c r="AE49" s="61"/>
      <c r="AF49" s="61"/>
      <c r="AG49" s="61"/>
    </row>
    <row r="50" s="1" customFormat="true" ht="15.75" hidden="false" customHeight="true" outlineLevel="0" collapsed="false">
      <c r="G50" s="63" t="s">
        <v>65</v>
      </c>
      <c r="AD50" s="64"/>
    </row>
  </sheetData>
  <mergeCells count="151">
    <mergeCell ref="AD4:AG4"/>
    <mergeCell ref="Y5:AC5"/>
    <mergeCell ref="AD5:AG5"/>
    <mergeCell ref="E6:AA6"/>
    <mergeCell ref="AD6:AG6"/>
    <mergeCell ref="AD7:AG7"/>
    <mergeCell ref="H8:AA8"/>
    <mergeCell ref="AD8:AG8"/>
    <mergeCell ref="AD9:AG10"/>
    <mergeCell ref="E10:AC10"/>
    <mergeCell ref="AD11:AG12"/>
    <mergeCell ref="C12:AC12"/>
    <mergeCell ref="W13:AC14"/>
    <mergeCell ref="AD13:AG14"/>
    <mergeCell ref="S15:AB15"/>
    <mergeCell ref="AD15:AG15"/>
    <mergeCell ref="AD16:AE16"/>
    <mergeCell ref="Z17:AC17"/>
    <mergeCell ref="AD17:AG17"/>
    <mergeCell ref="N19:P20"/>
    <mergeCell ref="Q19:U20"/>
    <mergeCell ref="W19:AD19"/>
    <mergeCell ref="W20:Z20"/>
    <mergeCell ref="AA20:AD20"/>
    <mergeCell ref="N21:P21"/>
    <mergeCell ref="Q21:U21"/>
    <mergeCell ref="W21:Z21"/>
    <mergeCell ref="AA21:AD21"/>
    <mergeCell ref="J22:S22"/>
    <mergeCell ref="B23:AG23"/>
    <mergeCell ref="O24:AD24"/>
    <mergeCell ref="A26:E26"/>
    <mergeCell ref="F26:N27"/>
    <mergeCell ref="O26:P27"/>
    <mergeCell ref="Q26:T27"/>
    <mergeCell ref="U26:AG26"/>
    <mergeCell ref="A27:B27"/>
    <mergeCell ref="C27:E27"/>
    <mergeCell ref="U27:X27"/>
    <mergeCell ref="Y27:AC27"/>
    <mergeCell ref="AD27:AG27"/>
    <mergeCell ref="A28:B28"/>
    <mergeCell ref="C28:E28"/>
    <mergeCell ref="F28:N28"/>
    <mergeCell ref="O28:P28"/>
    <mergeCell ref="Q28:T28"/>
    <mergeCell ref="U28:X28"/>
    <mergeCell ref="Y28:AC28"/>
    <mergeCell ref="AD28:AG28"/>
    <mergeCell ref="A29:AC29"/>
    <mergeCell ref="AD29:AG29"/>
    <mergeCell ref="A30:B30"/>
    <mergeCell ref="C30:E30"/>
    <mergeCell ref="F30:N30"/>
    <mergeCell ref="O30:P30"/>
    <mergeCell ref="Q30:T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B36"/>
    <mergeCell ref="C36:E36"/>
    <mergeCell ref="F36:N36"/>
    <mergeCell ref="O36:P36"/>
    <mergeCell ref="Q36:T36"/>
    <mergeCell ref="U36:X36"/>
    <mergeCell ref="Y36:AC36"/>
    <mergeCell ref="AD36:AG36"/>
    <mergeCell ref="A37:B37"/>
    <mergeCell ref="C37:E37"/>
    <mergeCell ref="F37:N37"/>
    <mergeCell ref="O37:P37"/>
    <mergeCell ref="Q37:T37"/>
    <mergeCell ref="U37:X37"/>
    <mergeCell ref="Y37:AC37"/>
    <mergeCell ref="AD37:AG37"/>
    <mergeCell ref="A38:B38"/>
    <mergeCell ref="C38:E38"/>
    <mergeCell ref="F38:N38"/>
    <mergeCell ref="O38:P38"/>
    <mergeCell ref="Q38:T38"/>
    <mergeCell ref="U38:X38"/>
    <mergeCell ref="Y38:AC38"/>
    <mergeCell ref="AD38:AG38"/>
    <mergeCell ref="A39:B39"/>
    <mergeCell ref="C39:E39"/>
    <mergeCell ref="F39:N39"/>
    <mergeCell ref="O39:P39"/>
    <mergeCell ref="Q39:T39"/>
    <mergeCell ref="U39:X39"/>
    <mergeCell ref="Y39:AC39"/>
    <mergeCell ref="AD39:AG39"/>
    <mergeCell ref="A40:B40"/>
    <mergeCell ref="C40:E40"/>
    <mergeCell ref="F40:N40"/>
    <mergeCell ref="O40:P40"/>
    <mergeCell ref="Q40:T40"/>
    <mergeCell ref="U40:X40"/>
    <mergeCell ref="Y40:AC40"/>
    <mergeCell ref="AD40:AG40"/>
    <mergeCell ref="F42:I42"/>
    <mergeCell ref="K42:L42"/>
    <mergeCell ref="N42:AG42"/>
    <mergeCell ref="F43:I43"/>
    <mergeCell ref="K43:L43"/>
    <mergeCell ref="N43:AG43"/>
    <mergeCell ref="F47:I47"/>
    <mergeCell ref="K47:L47"/>
    <mergeCell ref="N47:AG47"/>
    <mergeCell ref="F48:I48"/>
    <mergeCell ref="K48:L48"/>
    <mergeCell ref="N48:AG48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10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A22" activeCellId="0" sqref="AA22"/>
    </sheetView>
  </sheetViews>
  <sheetFormatPr defaultColWidth="8.57421875" defaultRowHeight="15" zeroHeight="false" outlineLevelRow="0" outlineLevelCol="0"/>
  <cols>
    <col collapsed="false" customWidth="true" hidden="false" outlineLevel="0" max="1" min="1" style="1" width="1.29"/>
    <col collapsed="false" customWidth="true" hidden="false" outlineLevel="0" max="2" min="2" style="1" width="6.29"/>
    <col collapsed="false" customWidth="true" hidden="false" outlineLevel="0" max="4" min="3" style="1" width="0.86"/>
    <col collapsed="false" customWidth="true" hidden="false" outlineLevel="0" max="5" min="5" style="1" width="7.43"/>
    <col collapsed="false" customWidth="true" hidden="false" outlineLevel="0" max="6" min="6" style="1" width="5"/>
    <col collapsed="false" customWidth="true" hidden="false" outlineLevel="0" max="7" min="7" style="1" width="1.71"/>
    <col collapsed="false" customWidth="true" hidden="false" outlineLevel="0" max="9" min="9" style="1" width="10.29"/>
    <col collapsed="false" customWidth="true" hidden="false" outlineLevel="0" max="10" min="10" style="1" width="1.86"/>
    <col collapsed="false" customWidth="true" hidden="false" outlineLevel="0" max="11" min="11" style="1" width="8.86"/>
    <col collapsed="false" customWidth="true" hidden="false" outlineLevel="0" max="12" min="12" style="1" width="8.29"/>
    <col collapsed="false" customWidth="true" hidden="false" outlineLevel="0" max="13" min="13" style="1" width="2"/>
    <col collapsed="false" customWidth="true" hidden="false" outlineLevel="0" max="14" min="14" style="1" width="2.29"/>
    <col collapsed="false" customWidth="true" hidden="false" outlineLevel="0" max="15" min="15" style="1" width="5.71"/>
    <col collapsed="false" customWidth="true" hidden="false" outlineLevel="0" max="16" min="16" style="1" width="7.15"/>
    <col collapsed="false" customWidth="true" hidden="false" outlineLevel="0" max="17" min="17" style="1" width="3.28"/>
    <col collapsed="false" customWidth="true" hidden="false" outlineLevel="0" max="18" min="18" style="1" width="2.29"/>
    <col collapsed="false" customWidth="true" hidden="false" outlineLevel="0" max="19" min="19" style="1" width="6.14"/>
    <col collapsed="false" customWidth="true" hidden="false" outlineLevel="0" max="20" min="20" style="1" width="1.29"/>
    <col collapsed="false" customWidth="true" hidden="false" outlineLevel="0" max="21" min="21" style="1" width="3.72"/>
    <col collapsed="false" customWidth="true" hidden="false" outlineLevel="0" max="22" min="22" style="1" width="2"/>
    <col collapsed="false" customWidth="true" hidden="false" outlineLevel="0" max="23" min="23" style="1" width="3.57"/>
    <col collapsed="false" customWidth="true" hidden="false" outlineLevel="0" max="24" min="24" style="1" width="4.43"/>
    <col collapsed="false" customWidth="true" hidden="false" outlineLevel="0" max="25" min="25" style="1" width="2.43"/>
    <col collapsed="false" customWidth="true" hidden="false" outlineLevel="0" max="26" min="26" style="1" width="3.15"/>
    <col collapsed="false" customWidth="true" hidden="false" outlineLevel="0" max="28" min="27" style="1" width="1.43"/>
    <col collapsed="false" customWidth="true" hidden="false" outlineLevel="0" max="29" min="29" style="1" width="8.29"/>
    <col collapsed="false" customWidth="true" hidden="false" outlineLevel="0" max="30" min="30" style="1" width="1.71"/>
    <col collapsed="false" customWidth="true" hidden="false" outlineLevel="0" max="31" min="31" style="1" width="4.43"/>
    <col collapsed="false" customWidth="true" hidden="false" outlineLevel="0" max="32" min="32" style="1" width="6.43"/>
    <col collapsed="false" customWidth="true" hidden="false" outlineLevel="0" max="33" min="33" style="1" width="6.71"/>
  </cols>
  <sheetData>
    <row r="1" s="2" customFormat="tru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Y1" s="2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="2" customFormat="tru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Y2" s="2" t="s">
        <v>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="2" customFormat="tru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Y3" s="2" t="s">
        <v>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="1" customFormat="true" ht="15.75" hidden="false" customHeight="true" outlineLevel="0" collapsed="false">
      <c r="AD4" s="3" t="s">
        <v>3</v>
      </c>
      <c r="AE4" s="3"/>
      <c r="AF4" s="3"/>
      <c r="AG4" s="3"/>
    </row>
    <row r="5" s="4" customFormat="true" ht="12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Y5" s="5" t="s">
        <v>4</v>
      </c>
      <c r="Z5" s="5"/>
      <c r="AA5" s="5"/>
      <c r="AB5" s="5"/>
      <c r="AC5" s="5"/>
      <c r="AD5" s="6" t="s">
        <v>5</v>
      </c>
      <c r="AE5" s="6"/>
      <c r="AF5" s="6"/>
      <c r="AG5" s="6"/>
      <c r="AH5" s="1"/>
      <c r="AI5" s="1"/>
      <c r="AJ5" s="1"/>
    </row>
    <row r="6" s="4" customFormat="true" ht="12.75" hidden="false" customHeight="true" outlineLevel="0" collapsed="false">
      <c r="A6" s="1"/>
      <c r="B6" s="4" t="s">
        <v>6</v>
      </c>
      <c r="C6" s="1"/>
      <c r="D6" s="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  <c r="AC6" s="8" t="s">
        <v>7</v>
      </c>
      <c r="AD6" s="9"/>
      <c r="AE6" s="9"/>
      <c r="AF6" s="9"/>
      <c r="AG6" s="9"/>
      <c r="AH6" s="1"/>
      <c r="AI6" s="1"/>
      <c r="AJ6" s="1"/>
    </row>
    <row r="7" s="11" customFormat="tru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0" t="s">
        <v>8</v>
      </c>
      <c r="K7" s="1"/>
      <c r="L7" s="1"/>
      <c r="M7" s="1"/>
      <c r="N7" s="1"/>
      <c r="O7" s="1"/>
      <c r="P7" s="1"/>
      <c r="Q7" s="1"/>
      <c r="R7" s="1"/>
      <c r="S7" s="1"/>
      <c r="T7" s="1"/>
      <c r="Y7" s="1"/>
      <c r="Z7" s="1"/>
      <c r="AA7" s="1"/>
      <c r="AB7" s="1"/>
      <c r="AC7" s="1"/>
      <c r="AD7" s="12"/>
      <c r="AE7" s="12"/>
      <c r="AF7" s="12"/>
      <c r="AG7" s="12"/>
      <c r="AH7" s="1"/>
      <c r="AI7" s="1"/>
      <c r="AJ7" s="1"/>
    </row>
    <row r="8" s="4" customFormat="true" ht="28.5" hidden="false" customHeight="true" outlineLevel="0" collapsed="false">
      <c r="A8" s="1"/>
      <c r="B8" s="4" t="s">
        <v>9</v>
      </c>
      <c r="C8" s="1"/>
      <c r="D8" s="1"/>
      <c r="E8" s="1"/>
      <c r="F8" s="1"/>
      <c r="G8" s="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"/>
      <c r="AC8" s="8" t="s">
        <v>7</v>
      </c>
      <c r="AD8" s="9"/>
      <c r="AE8" s="9"/>
      <c r="AF8" s="9"/>
      <c r="AG8" s="9"/>
      <c r="AH8" s="1"/>
      <c r="AI8" s="1"/>
      <c r="AJ8" s="1"/>
    </row>
    <row r="9" s="11" customFormat="true" ht="1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0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Y9" s="1"/>
      <c r="Z9" s="1"/>
      <c r="AA9" s="1"/>
      <c r="AB9" s="1"/>
      <c r="AC9" s="1"/>
      <c r="AD9" s="14"/>
      <c r="AE9" s="14"/>
      <c r="AF9" s="14"/>
      <c r="AG9" s="14"/>
      <c r="AH9" s="1"/>
      <c r="AI9" s="1"/>
      <c r="AJ9" s="1"/>
    </row>
    <row r="10" s="4" customFormat="true" ht="30" hidden="false" customHeight="true" outlineLevel="0" collapsed="false">
      <c r="A10" s="1"/>
      <c r="B10" s="4" t="s">
        <v>10</v>
      </c>
      <c r="C10" s="1"/>
      <c r="D10" s="15"/>
      <c r="E10" s="16" t="s">
        <v>11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4"/>
      <c r="AE10" s="14"/>
      <c r="AF10" s="14"/>
      <c r="AG10" s="14"/>
      <c r="AH10" s="1"/>
      <c r="AI10" s="1"/>
      <c r="AJ10" s="1"/>
    </row>
    <row r="11" s="11" customFormat="true" ht="12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0" t="s">
        <v>12</v>
      </c>
      <c r="K11" s="1"/>
      <c r="L11" s="1"/>
      <c r="M11" s="1"/>
      <c r="N11" s="1"/>
      <c r="O11" s="1"/>
      <c r="P11" s="1"/>
      <c r="Q11" s="1"/>
      <c r="R11" s="1"/>
      <c r="S11" s="1"/>
      <c r="T11" s="1"/>
      <c r="Y11" s="1"/>
      <c r="Z11" s="1"/>
      <c r="AA11" s="1"/>
      <c r="AB11" s="1"/>
      <c r="AC11" s="1"/>
      <c r="AD11" s="14"/>
      <c r="AE11" s="14"/>
      <c r="AF11" s="14"/>
      <c r="AG11" s="14"/>
      <c r="AH11" s="1"/>
      <c r="AI11" s="1"/>
      <c r="AJ11" s="1"/>
    </row>
    <row r="12" s="4" customFormat="true" ht="30" hidden="false" customHeight="true" outlineLevel="0" collapsed="false">
      <c r="A12" s="1"/>
      <c r="B12" s="4" t="s">
        <v>13</v>
      </c>
      <c r="C12" s="16" t="s">
        <v>14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4"/>
      <c r="AE12" s="14"/>
      <c r="AF12" s="14"/>
      <c r="AG12" s="14"/>
      <c r="AH12" s="1"/>
      <c r="AI12" s="1"/>
      <c r="AJ12" s="1"/>
    </row>
    <row r="13" s="11" customFormat="true" ht="10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0" t="s">
        <v>15</v>
      </c>
      <c r="K13" s="1"/>
      <c r="L13" s="1"/>
      <c r="M13" s="1"/>
      <c r="N13" s="1"/>
      <c r="O13" s="1"/>
      <c r="P13" s="1"/>
      <c r="Q13" s="1"/>
      <c r="R13" s="1"/>
      <c r="S13" s="1"/>
      <c r="T13" s="1"/>
      <c r="W13" s="17" t="s">
        <v>16</v>
      </c>
      <c r="X13" s="17"/>
      <c r="Y13" s="17"/>
      <c r="Z13" s="17"/>
      <c r="AA13" s="17"/>
      <c r="AB13" s="17"/>
      <c r="AC13" s="17"/>
      <c r="AD13" s="18"/>
      <c r="AE13" s="18"/>
      <c r="AF13" s="18"/>
      <c r="AG13" s="18"/>
      <c r="AH13" s="1"/>
      <c r="AI13" s="1"/>
      <c r="AJ13" s="1"/>
    </row>
    <row r="14" s="1" customFormat="true" ht="3.75" hidden="false" customHeight="true" outlineLevel="0" collapsed="false">
      <c r="W14" s="17"/>
      <c r="X14" s="17"/>
      <c r="Y14" s="17"/>
      <c r="Z14" s="17"/>
      <c r="AA14" s="17"/>
      <c r="AB14" s="17"/>
      <c r="AC14" s="17"/>
      <c r="AD14" s="18"/>
      <c r="AE14" s="18"/>
      <c r="AF14" s="18"/>
      <c r="AG14" s="18"/>
    </row>
    <row r="15" s="4" customFormat="true" ht="1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"/>
      <c r="S15" s="19" t="s">
        <v>17</v>
      </c>
      <c r="T15" s="19"/>
      <c r="U15" s="19"/>
      <c r="V15" s="19"/>
      <c r="W15" s="19"/>
      <c r="X15" s="19"/>
      <c r="Y15" s="19"/>
      <c r="Z15" s="19"/>
      <c r="AA15" s="19"/>
      <c r="AB15" s="19"/>
      <c r="AC15" s="20" t="s">
        <v>18</v>
      </c>
      <c r="AD15" s="21"/>
      <c r="AE15" s="21"/>
      <c r="AF15" s="21"/>
      <c r="AG15" s="21"/>
      <c r="AH15" s="1"/>
      <c r="AI15" s="1"/>
      <c r="AJ15" s="1"/>
    </row>
    <row r="16" s="4" customFormat="true" ht="12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Y16" s="1"/>
      <c r="Z16" s="1"/>
      <c r="AA16" s="1"/>
      <c r="AB16" s="1"/>
      <c r="AC16" s="22" t="s">
        <v>19</v>
      </c>
      <c r="AD16" s="23"/>
      <c r="AE16" s="23"/>
      <c r="AF16" s="24"/>
      <c r="AG16" s="25"/>
      <c r="AH16" s="1"/>
      <c r="AI16" s="1"/>
      <c r="AJ16" s="1"/>
    </row>
    <row r="17" s="4" customFormat="true" ht="1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Y17" s="1"/>
      <c r="Z17" s="5" t="s">
        <v>20</v>
      </c>
      <c r="AA17" s="5"/>
      <c r="AB17" s="5"/>
      <c r="AC17" s="5"/>
      <c r="AD17" s="26"/>
      <c r="AE17" s="26"/>
      <c r="AF17" s="26"/>
      <c r="AG17" s="26"/>
      <c r="AH17" s="1"/>
      <c r="AI17" s="1"/>
      <c r="AJ17" s="1"/>
    </row>
    <row r="18" s="1" customFormat="true" ht="6.75" hidden="false" customHeight="true" outlineLevel="0" collapsed="false">
      <c r="Z18" s="27"/>
      <c r="AA18" s="27"/>
      <c r="AB18" s="27"/>
      <c r="AC18" s="27"/>
    </row>
    <row r="19" s="2" customFormat="true" ht="1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8" t="s">
        <v>21</v>
      </c>
      <c r="O19" s="28"/>
      <c r="P19" s="28"/>
      <c r="Q19" s="28" t="s">
        <v>22</v>
      </c>
      <c r="R19" s="28"/>
      <c r="S19" s="28"/>
      <c r="T19" s="28"/>
      <c r="U19" s="28"/>
      <c r="W19" s="29" t="s">
        <v>23</v>
      </c>
      <c r="X19" s="29"/>
      <c r="Y19" s="29"/>
      <c r="Z19" s="29"/>
      <c r="AA19" s="29"/>
      <c r="AB19" s="29"/>
      <c r="AC19" s="29"/>
      <c r="AD19" s="29"/>
      <c r="AE19" s="1"/>
      <c r="AF19" s="1"/>
      <c r="AG19" s="1"/>
      <c r="AH19" s="1"/>
      <c r="AI19" s="1"/>
      <c r="AJ19" s="1"/>
    </row>
    <row r="20" s="2" customFormat="true" ht="12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8"/>
      <c r="O20" s="28"/>
      <c r="P20" s="28"/>
      <c r="Q20" s="28"/>
      <c r="R20" s="28"/>
      <c r="S20" s="28"/>
      <c r="T20" s="28"/>
      <c r="U20" s="28"/>
      <c r="W20" s="30" t="s">
        <v>24</v>
      </c>
      <c r="X20" s="30"/>
      <c r="Y20" s="30"/>
      <c r="Z20" s="30"/>
      <c r="AA20" s="30" t="s">
        <v>25</v>
      </c>
      <c r="AB20" s="30"/>
      <c r="AC20" s="30"/>
      <c r="AD20" s="30"/>
      <c r="AE20" s="1"/>
      <c r="AF20" s="1"/>
      <c r="AG20" s="1"/>
      <c r="AH20" s="1"/>
      <c r="AI20" s="1"/>
      <c r="AJ20" s="1"/>
    </row>
    <row r="21" s="4" customFormat="true" ht="1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1" t="s">
        <v>26</v>
      </c>
      <c r="M21" s="31"/>
      <c r="N21" s="32"/>
      <c r="O21" s="32"/>
      <c r="P21" s="32"/>
      <c r="Q21" s="33"/>
      <c r="R21" s="33"/>
      <c r="S21" s="33"/>
      <c r="T21" s="33"/>
      <c r="U21" s="33"/>
      <c r="W21" s="32"/>
      <c r="X21" s="32"/>
      <c r="Y21" s="32"/>
      <c r="Z21" s="32"/>
      <c r="AA21" s="33"/>
      <c r="AB21" s="33"/>
      <c r="AC21" s="33"/>
      <c r="AD21" s="33"/>
      <c r="AE21" s="1"/>
      <c r="AF21" s="1"/>
      <c r="AG21" s="1"/>
      <c r="AH21" s="1"/>
      <c r="AI21" s="1"/>
      <c r="AJ21" s="1"/>
    </row>
    <row r="22" s="4" customFormat="true" ht="1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34" t="s">
        <v>27</v>
      </c>
      <c r="K22" s="34"/>
      <c r="L22" s="34"/>
      <c r="M22" s="34"/>
      <c r="N22" s="34"/>
      <c r="O22" s="34"/>
      <c r="P22" s="34"/>
      <c r="Q22" s="34"/>
      <c r="R22" s="34"/>
      <c r="S22" s="34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4" customFormat="true" ht="10.5" hidden="false" customHeight="true" outlineLevel="0" collapsed="false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1"/>
      <c r="AI23" s="1"/>
      <c r="AJ23" s="1"/>
    </row>
    <row r="24" s="4" customFormat="true" ht="15" hidden="false" customHeight="true" outlineLevel="0" collapsed="false">
      <c r="A24" s="1"/>
      <c r="B24" s="36" t="s">
        <v>28</v>
      </c>
      <c r="C24" s="37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38"/>
      <c r="O24" s="40" t="n">
        <v>4624189.95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8" t="s">
        <v>29</v>
      </c>
      <c r="AF24" s="1"/>
      <c r="AG24" s="1"/>
      <c r="AH24" s="1"/>
      <c r="AI24" s="1"/>
      <c r="AJ24" s="1"/>
    </row>
    <row r="25" s="4" customFormat="true" ht="10.5" hidden="false" customHeight="true" outlineLevel="0" collapsed="false">
      <c r="A25" s="1"/>
      <c r="B25" s="41"/>
      <c r="C25" s="42"/>
      <c r="D25" s="38"/>
      <c r="E25" s="38"/>
      <c r="F25" s="38"/>
      <c r="G25" s="38"/>
      <c r="H25" s="38"/>
      <c r="I25" s="39"/>
      <c r="J25" s="39"/>
      <c r="K25" s="39"/>
      <c r="L25" s="39"/>
      <c r="M25" s="3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4" customFormat="true" ht="30" hidden="false" customHeight="true" outlineLevel="0" collapsed="false">
      <c r="A26" s="43" t="s">
        <v>30</v>
      </c>
      <c r="B26" s="43"/>
      <c r="C26" s="43"/>
      <c r="D26" s="43"/>
      <c r="E26" s="43"/>
      <c r="F26" s="44" t="s">
        <v>31</v>
      </c>
      <c r="G26" s="44"/>
      <c r="H26" s="44"/>
      <c r="I26" s="44"/>
      <c r="J26" s="44"/>
      <c r="K26" s="44"/>
      <c r="L26" s="44"/>
      <c r="M26" s="44"/>
      <c r="N26" s="44"/>
      <c r="O26" s="45" t="s">
        <v>32</v>
      </c>
      <c r="P26" s="45"/>
      <c r="Q26" s="46" t="s">
        <v>33</v>
      </c>
      <c r="R26" s="46"/>
      <c r="S26" s="46"/>
      <c r="T26" s="46"/>
      <c r="U26" s="46" t="s">
        <v>34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"/>
      <c r="AI26" s="1"/>
      <c r="AJ26" s="1"/>
    </row>
    <row r="27" s="4" customFormat="true" ht="36" hidden="false" customHeight="true" outlineLevel="0" collapsed="false">
      <c r="A27" s="46" t="s">
        <v>35</v>
      </c>
      <c r="B27" s="46"/>
      <c r="C27" s="46" t="s">
        <v>36</v>
      </c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5"/>
      <c r="P27" s="45"/>
      <c r="Q27" s="46"/>
      <c r="R27" s="46"/>
      <c r="S27" s="46"/>
      <c r="T27" s="46"/>
      <c r="U27" s="44" t="s">
        <v>37</v>
      </c>
      <c r="V27" s="44"/>
      <c r="W27" s="44"/>
      <c r="X27" s="44"/>
      <c r="Y27" s="46" t="s">
        <v>38</v>
      </c>
      <c r="Z27" s="46"/>
      <c r="AA27" s="46"/>
      <c r="AB27" s="46"/>
      <c r="AC27" s="46"/>
      <c r="AD27" s="46" t="s">
        <v>39</v>
      </c>
      <c r="AE27" s="46"/>
      <c r="AF27" s="46"/>
      <c r="AG27" s="46"/>
      <c r="AH27" s="1"/>
      <c r="AI27" s="1"/>
      <c r="AJ27" s="1"/>
    </row>
    <row r="28" s="38" customFormat="true" ht="15" hidden="false" customHeight="true" outlineLevel="0" collapsed="false">
      <c r="A28" s="44" t="n">
        <v>1</v>
      </c>
      <c r="B28" s="44"/>
      <c r="C28" s="44" t="n">
        <v>2</v>
      </c>
      <c r="D28" s="44"/>
      <c r="E28" s="44"/>
      <c r="F28" s="44" t="n">
        <v>3</v>
      </c>
      <c r="G28" s="44"/>
      <c r="H28" s="44"/>
      <c r="I28" s="44"/>
      <c r="J28" s="44"/>
      <c r="K28" s="44"/>
      <c r="L28" s="44"/>
      <c r="M28" s="44"/>
      <c r="N28" s="44"/>
      <c r="O28" s="47" t="n">
        <v>4</v>
      </c>
      <c r="P28" s="47"/>
      <c r="Q28" s="44" t="n">
        <v>5</v>
      </c>
      <c r="R28" s="44"/>
      <c r="S28" s="44"/>
      <c r="T28" s="44"/>
      <c r="U28" s="44" t="n">
        <v>6</v>
      </c>
      <c r="V28" s="44"/>
      <c r="W28" s="44"/>
      <c r="X28" s="44"/>
      <c r="Y28" s="44" t="n">
        <v>7</v>
      </c>
      <c r="Z28" s="44"/>
      <c r="AA28" s="44"/>
      <c r="AB28" s="44"/>
      <c r="AC28" s="44"/>
      <c r="AD28" s="44" t="n">
        <v>8</v>
      </c>
      <c r="AE28" s="44"/>
      <c r="AF28" s="44"/>
      <c r="AG28" s="44"/>
      <c r="AH28" s="1"/>
      <c r="AI28" s="1"/>
      <c r="AJ28" s="1"/>
    </row>
    <row r="29" s="38" customFormat="true" ht="24" hidden="false" customHeight="true" outlineLevel="0" collapsed="false">
      <c r="A29" s="48" t="s">
        <v>67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49"/>
      <c r="AF29" s="49"/>
      <c r="AG29" s="49"/>
    </row>
    <row r="30" s="38" customFormat="true" ht="39" hidden="false" customHeight="true" outlineLevel="0" collapsed="false">
      <c r="A30" s="44" t="n">
        <v>1</v>
      </c>
      <c r="B30" s="44"/>
      <c r="C30" s="44" t="n">
        <v>1</v>
      </c>
      <c r="D30" s="44"/>
      <c r="E30" s="44"/>
      <c r="F30" s="50" t="s">
        <v>68</v>
      </c>
      <c r="G30" s="50"/>
      <c r="H30" s="50"/>
      <c r="I30" s="50"/>
      <c r="J30" s="50"/>
      <c r="K30" s="50"/>
      <c r="L30" s="50"/>
      <c r="M30" s="50"/>
      <c r="N30" s="50"/>
      <c r="O30" s="65" t="s">
        <v>69</v>
      </c>
      <c r="P30" s="65"/>
      <c r="Q30" s="44" t="s">
        <v>70</v>
      </c>
      <c r="R30" s="44"/>
      <c r="S30" s="44"/>
      <c r="T30" s="44"/>
      <c r="U30" s="51" t="n">
        <v>0.6</v>
      </c>
      <c r="V30" s="51"/>
      <c r="W30" s="51"/>
      <c r="X30" s="51"/>
      <c r="Y30" s="52" t="n">
        <v>125444.38</v>
      </c>
      <c r="Z30" s="52"/>
      <c r="AA30" s="52"/>
      <c r="AB30" s="52"/>
      <c r="AC30" s="52"/>
      <c r="AD30" s="53" t="n">
        <f aca="false">ROUND(U30*Y30,2)</f>
        <v>75266.63</v>
      </c>
      <c r="AE30" s="53"/>
      <c r="AF30" s="53"/>
      <c r="AG30" s="53"/>
    </row>
    <row r="31" s="38" customFormat="true" ht="39" hidden="false" customHeight="true" outlineLevel="0" collapsed="false">
      <c r="A31" s="44" t="n">
        <v>2</v>
      </c>
      <c r="B31" s="44"/>
      <c r="C31" s="44" t="n">
        <v>2</v>
      </c>
      <c r="D31" s="44"/>
      <c r="E31" s="44"/>
      <c r="F31" s="50" t="s">
        <v>71</v>
      </c>
      <c r="G31" s="50"/>
      <c r="H31" s="50"/>
      <c r="I31" s="50"/>
      <c r="J31" s="50"/>
      <c r="K31" s="50"/>
      <c r="L31" s="50"/>
      <c r="M31" s="50"/>
      <c r="N31" s="50"/>
      <c r="O31" s="65" t="s">
        <v>72</v>
      </c>
      <c r="P31" s="65"/>
      <c r="Q31" s="44" t="s">
        <v>70</v>
      </c>
      <c r="R31" s="44"/>
      <c r="S31" s="44"/>
      <c r="T31" s="44"/>
      <c r="U31" s="51" t="n">
        <v>1.35</v>
      </c>
      <c r="V31" s="51"/>
      <c r="W31" s="51"/>
      <c r="X31" s="51"/>
      <c r="Y31" s="52" t="n">
        <v>92632.844</v>
      </c>
      <c r="Z31" s="52"/>
      <c r="AA31" s="52"/>
      <c r="AB31" s="52"/>
      <c r="AC31" s="52"/>
      <c r="AD31" s="53" t="n">
        <f aca="false">ROUND(U31*Y31,2)</f>
        <v>125054.34</v>
      </c>
      <c r="AE31" s="53"/>
      <c r="AF31" s="53"/>
      <c r="AG31" s="53"/>
    </row>
    <row r="32" s="38" customFormat="true" ht="39" hidden="false" customHeight="true" outlineLevel="0" collapsed="false">
      <c r="A32" s="44" t="n">
        <v>3</v>
      </c>
      <c r="B32" s="44"/>
      <c r="C32" s="44" t="n">
        <v>3</v>
      </c>
      <c r="D32" s="44"/>
      <c r="E32" s="44"/>
      <c r="F32" s="50" t="s">
        <v>73</v>
      </c>
      <c r="G32" s="50"/>
      <c r="H32" s="50"/>
      <c r="I32" s="50"/>
      <c r="J32" s="50"/>
      <c r="K32" s="50"/>
      <c r="L32" s="50"/>
      <c r="M32" s="50"/>
      <c r="N32" s="50"/>
      <c r="O32" s="65" t="s">
        <v>72</v>
      </c>
      <c r="P32" s="65"/>
      <c r="Q32" s="44" t="s">
        <v>70</v>
      </c>
      <c r="R32" s="44"/>
      <c r="S32" s="44"/>
      <c r="T32" s="44"/>
      <c r="U32" s="51" t="n">
        <v>0.65</v>
      </c>
      <c r="V32" s="51"/>
      <c r="W32" s="51"/>
      <c r="X32" s="51"/>
      <c r="Y32" s="52" t="n">
        <v>92623.58</v>
      </c>
      <c r="Z32" s="52"/>
      <c r="AA32" s="52"/>
      <c r="AB32" s="52"/>
      <c r="AC32" s="52"/>
      <c r="AD32" s="53" t="n">
        <f aca="false">ROUND(U32*Y32,2)</f>
        <v>60205.33</v>
      </c>
      <c r="AE32" s="53"/>
      <c r="AF32" s="53"/>
      <c r="AG32" s="53"/>
    </row>
    <row r="33" s="38" customFormat="true" ht="39" hidden="false" customHeight="true" outlineLevel="0" collapsed="false">
      <c r="A33" s="44" t="n">
        <v>4</v>
      </c>
      <c r="B33" s="44"/>
      <c r="C33" s="44" t="n">
        <v>4</v>
      </c>
      <c r="D33" s="44"/>
      <c r="E33" s="44"/>
      <c r="F33" s="50" t="s">
        <v>74</v>
      </c>
      <c r="G33" s="50"/>
      <c r="H33" s="50"/>
      <c r="I33" s="50"/>
      <c r="J33" s="50"/>
      <c r="K33" s="50"/>
      <c r="L33" s="50"/>
      <c r="M33" s="50"/>
      <c r="N33" s="50"/>
      <c r="O33" s="65" t="s">
        <v>75</v>
      </c>
      <c r="P33" s="65"/>
      <c r="Q33" s="44" t="s">
        <v>70</v>
      </c>
      <c r="R33" s="44"/>
      <c r="S33" s="44"/>
      <c r="T33" s="44"/>
      <c r="U33" s="51" t="n">
        <v>0.05</v>
      </c>
      <c r="V33" s="51"/>
      <c r="W33" s="51"/>
      <c r="X33" s="51"/>
      <c r="Y33" s="52" t="n">
        <v>147734.4</v>
      </c>
      <c r="Z33" s="52"/>
      <c r="AA33" s="52"/>
      <c r="AB33" s="52"/>
      <c r="AC33" s="52"/>
      <c r="AD33" s="53" t="n">
        <f aca="false">ROUND(U33*Y33,2)</f>
        <v>7386.72</v>
      </c>
      <c r="AE33" s="53"/>
      <c r="AF33" s="53"/>
      <c r="AG33" s="53"/>
    </row>
    <row r="34" s="38" customFormat="true" ht="39" hidden="false" customHeight="true" outlineLevel="0" collapsed="false">
      <c r="A34" s="44" t="n">
        <v>5</v>
      </c>
      <c r="B34" s="44"/>
      <c r="C34" s="44" t="n">
        <v>5</v>
      </c>
      <c r="D34" s="44"/>
      <c r="E34" s="44"/>
      <c r="F34" s="50" t="s">
        <v>68</v>
      </c>
      <c r="G34" s="50"/>
      <c r="H34" s="50"/>
      <c r="I34" s="50"/>
      <c r="J34" s="50"/>
      <c r="K34" s="50"/>
      <c r="L34" s="50"/>
      <c r="M34" s="50"/>
      <c r="N34" s="50"/>
      <c r="O34" s="65" t="s">
        <v>69</v>
      </c>
      <c r="P34" s="65"/>
      <c r="Q34" s="44" t="s">
        <v>70</v>
      </c>
      <c r="R34" s="44"/>
      <c r="S34" s="44"/>
      <c r="T34" s="44"/>
      <c r="U34" s="51" t="n">
        <v>2.35</v>
      </c>
      <c r="V34" s="51"/>
      <c r="W34" s="51"/>
      <c r="X34" s="51"/>
      <c r="Y34" s="52" t="n">
        <v>125451.153</v>
      </c>
      <c r="Z34" s="52"/>
      <c r="AA34" s="52"/>
      <c r="AB34" s="52"/>
      <c r="AC34" s="52"/>
      <c r="AD34" s="53" t="n">
        <f aca="false">ROUND(U34*Y34,2)</f>
        <v>294810.21</v>
      </c>
      <c r="AE34" s="53"/>
      <c r="AF34" s="53"/>
      <c r="AG34" s="53"/>
    </row>
    <row r="35" s="38" customFormat="true" ht="39" hidden="false" customHeight="true" outlineLevel="0" collapsed="false">
      <c r="A35" s="44" t="n">
        <v>6</v>
      </c>
      <c r="B35" s="44"/>
      <c r="C35" s="44" t="n">
        <v>6</v>
      </c>
      <c r="D35" s="44"/>
      <c r="E35" s="44"/>
      <c r="F35" s="50" t="s">
        <v>76</v>
      </c>
      <c r="G35" s="50"/>
      <c r="H35" s="50"/>
      <c r="I35" s="50"/>
      <c r="J35" s="50"/>
      <c r="K35" s="50"/>
      <c r="L35" s="50"/>
      <c r="M35" s="50"/>
      <c r="N35" s="50"/>
      <c r="O35" s="65" t="s">
        <v>69</v>
      </c>
      <c r="P35" s="65"/>
      <c r="Q35" s="44" t="s">
        <v>70</v>
      </c>
      <c r="R35" s="44"/>
      <c r="S35" s="44"/>
      <c r="T35" s="44"/>
      <c r="U35" s="51" t="n">
        <v>1.5</v>
      </c>
      <c r="V35" s="51"/>
      <c r="W35" s="51"/>
      <c r="X35" s="51"/>
      <c r="Y35" s="52" t="n">
        <v>125450.83</v>
      </c>
      <c r="Z35" s="52"/>
      <c r="AA35" s="52"/>
      <c r="AB35" s="52"/>
      <c r="AC35" s="52"/>
      <c r="AD35" s="53" t="n">
        <f aca="false">ROUND(U35*Y35,2)</f>
        <v>188176.25</v>
      </c>
      <c r="AE35" s="53"/>
      <c r="AF35" s="53"/>
      <c r="AG35" s="53"/>
    </row>
    <row r="36" s="38" customFormat="true" ht="39" hidden="false" customHeight="true" outlineLevel="0" collapsed="false">
      <c r="A36" s="44" t="n">
        <v>7</v>
      </c>
      <c r="B36" s="44"/>
      <c r="C36" s="44" t="n">
        <v>7</v>
      </c>
      <c r="D36" s="44"/>
      <c r="E36" s="44"/>
      <c r="F36" s="50" t="s">
        <v>71</v>
      </c>
      <c r="G36" s="50"/>
      <c r="H36" s="50"/>
      <c r="I36" s="50"/>
      <c r="J36" s="50"/>
      <c r="K36" s="50"/>
      <c r="L36" s="50"/>
      <c r="M36" s="50"/>
      <c r="N36" s="50"/>
      <c r="O36" s="65" t="s">
        <v>72</v>
      </c>
      <c r="P36" s="65"/>
      <c r="Q36" s="44" t="s">
        <v>70</v>
      </c>
      <c r="R36" s="44"/>
      <c r="S36" s="44"/>
      <c r="T36" s="44"/>
      <c r="U36" s="51" t="n">
        <v>5.55</v>
      </c>
      <c r="V36" s="51"/>
      <c r="W36" s="51"/>
      <c r="X36" s="51"/>
      <c r="Y36" s="52" t="n">
        <v>92630.191</v>
      </c>
      <c r="Z36" s="52"/>
      <c r="AA36" s="52"/>
      <c r="AB36" s="52"/>
      <c r="AC36" s="52"/>
      <c r="AD36" s="53" t="n">
        <f aca="false">ROUND(U36*Y36,2)</f>
        <v>514097.56</v>
      </c>
      <c r="AE36" s="53"/>
      <c r="AF36" s="53"/>
      <c r="AG36" s="53"/>
    </row>
    <row r="37" s="38" customFormat="true" ht="39" hidden="false" customHeight="true" outlineLevel="0" collapsed="false">
      <c r="A37" s="44" t="n">
        <v>8</v>
      </c>
      <c r="B37" s="44"/>
      <c r="C37" s="44" t="n">
        <v>8</v>
      </c>
      <c r="D37" s="44"/>
      <c r="E37" s="44"/>
      <c r="F37" s="50" t="s">
        <v>77</v>
      </c>
      <c r="G37" s="50"/>
      <c r="H37" s="50"/>
      <c r="I37" s="50"/>
      <c r="J37" s="50"/>
      <c r="K37" s="50"/>
      <c r="L37" s="50"/>
      <c r="M37" s="50"/>
      <c r="N37" s="50"/>
      <c r="O37" s="65" t="s">
        <v>72</v>
      </c>
      <c r="P37" s="65"/>
      <c r="Q37" s="44" t="s">
        <v>70</v>
      </c>
      <c r="R37" s="44"/>
      <c r="S37" s="44"/>
      <c r="T37" s="44"/>
      <c r="U37" s="51" t="n">
        <v>0.75</v>
      </c>
      <c r="V37" s="51"/>
      <c r="W37" s="51"/>
      <c r="X37" s="51"/>
      <c r="Y37" s="52" t="n">
        <v>92636.55</v>
      </c>
      <c r="Z37" s="52"/>
      <c r="AA37" s="52"/>
      <c r="AB37" s="52"/>
      <c r="AC37" s="52"/>
      <c r="AD37" s="53" t="n">
        <f aca="false">ROUND(U37*Y37,2)</f>
        <v>69477.41</v>
      </c>
      <c r="AE37" s="53"/>
      <c r="AF37" s="53"/>
      <c r="AG37" s="53"/>
    </row>
    <row r="38" s="38" customFormat="true" ht="39" hidden="false" customHeight="true" outlineLevel="0" collapsed="false">
      <c r="A38" s="44" t="n">
        <v>9</v>
      </c>
      <c r="B38" s="44"/>
      <c r="C38" s="44" t="n">
        <v>9</v>
      </c>
      <c r="D38" s="44"/>
      <c r="E38" s="44"/>
      <c r="F38" s="50" t="s">
        <v>78</v>
      </c>
      <c r="G38" s="50"/>
      <c r="H38" s="50"/>
      <c r="I38" s="50"/>
      <c r="J38" s="50"/>
      <c r="K38" s="50"/>
      <c r="L38" s="50"/>
      <c r="M38" s="50"/>
      <c r="N38" s="50"/>
      <c r="O38" s="65" t="s">
        <v>72</v>
      </c>
      <c r="P38" s="65"/>
      <c r="Q38" s="44" t="s">
        <v>70</v>
      </c>
      <c r="R38" s="44"/>
      <c r="S38" s="44"/>
      <c r="T38" s="44"/>
      <c r="U38" s="51" t="n">
        <v>1.95</v>
      </c>
      <c r="V38" s="51"/>
      <c r="W38" s="51"/>
      <c r="X38" s="51"/>
      <c r="Y38" s="52" t="n">
        <v>92631.415</v>
      </c>
      <c r="Z38" s="52"/>
      <c r="AA38" s="52"/>
      <c r="AB38" s="52"/>
      <c r="AC38" s="52"/>
      <c r="AD38" s="53" t="n">
        <f aca="false">ROUND(U38*Y38,2)</f>
        <v>180631.26</v>
      </c>
      <c r="AE38" s="53"/>
      <c r="AF38" s="53"/>
      <c r="AG38" s="53"/>
    </row>
    <row r="39" s="38" customFormat="true" ht="39" hidden="false" customHeight="true" outlineLevel="0" collapsed="false">
      <c r="A39" s="44" t="n">
        <v>10</v>
      </c>
      <c r="B39" s="44"/>
      <c r="C39" s="44" t="n">
        <v>10</v>
      </c>
      <c r="D39" s="44"/>
      <c r="E39" s="44"/>
      <c r="F39" s="50" t="s">
        <v>79</v>
      </c>
      <c r="G39" s="50"/>
      <c r="H39" s="50"/>
      <c r="I39" s="50"/>
      <c r="J39" s="50"/>
      <c r="K39" s="50"/>
      <c r="L39" s="50"/>
      <c r="M39" s="50"/>
      <c r="N39" s="50"/>
      <c r="O39" s="65" t="s">
        <v>72</v>
      </c>
      <c r="P39" s="65"/>
      <c r="Q39" s="44" t="s">
        <v>70</v>
      </c>
      <c r="R39" s="44"/>
      <c r="S39" s="44"/>
      <c r="T39" s="44"/>
      <c r="U39" s="51" t="n">
        <v>0.3</v>
      </c>
      <c r="V39" s="51"/>
      <c r="W39" s="51"/>
      <c r="X39" s="51"/>
      <c r="Y39" s="52" t="n">
        <v>92653.77</v>
      </c>
      <c r="Z39" s="52"/>
      <c r="AA39" s="52"/>
      <c r="AB39" s="52"/>
      <c r="AC39" s="52"/>
      <c r="AD39" s="53" t="n">
        <f aca="false">ROUND(U39*Y39,2)</f>
        <v>27796.13</v>
      </c>
      <c r="AE39" s="53"/>
      <c r="AF39" s="53"/>
      <c r="AG39" s="53"/>
    </row>
    <row r="40" s="38" customFormat="true" ht="39" hidden="false" customHeight="true" outlineLevel="0" collapsed="false">
      <c r="A40" s="44" t="n">
        <v>11</v>
      </c>
      <c r="B40" s="44"/>
      <c r="C40" s="44" t="n">
        <v>11</v>
      </c>
      <c r="D40" s="44"/>
      <c r="E40" s="44"/>
      <c r="F40" s="50" t="s">
        <v>76</v>
      </c>
      <c r="G40" s="50"/>
      <c r="H40" s="50"/>
      <c r="I40" s="50"/>
      <c r="J40" s="50"/>
      <c r="K40" s="50"/>
      <c r="L40" s="50"/>
      <c r="M40" s="50"/>
      <c r="N40" s="50"/>
      <c r="O40" s="65" t="s">
        <v>69</v>
      </c>
      <c r="P40" s="65"/>
      <c r="Q40" s="44" t="s">
        <v>70</v>
      </c>
      <c r="R40" s="44"/>
      <c r="S40" s="44"/>
      <c r="T40" s="44"/>
      <c r="U40" s="51" t="n">
        <v>5.35</v>
      </c>
      <c r="V40" s="51"/>
      <c r="W40" s="51"/>
      <c r="X40" s="51"/>
      <c r="Y40" s="52" t="n">
        <v>125450.914</v>
      </c>
      <c r="Z40" s="52"/>
      <c r="AA40" s="52"/>
      <c r="AB40" s="52"/>
      <c r="AC40" s="52"/>
      <c r="AD40" s="53" t="n">
        <f aca="false">ROUND(U40*Y40,2)</f>
        <v>671162.39</v>
      </c>
      <c r="AE40" s="53"/>
      <c r="AF40" s="53"/>
      <c r="AG40" s="53"/>
    </row>
    <row r="41" s="38" customFormat="true" ht="39" hidden="false" customHeight="true" outlineLevel="0" collapsed="false">
      <c r="A41" s="44" t="n">
        <v>12</v>
      </c>
      <c r="B41" s="44"/>
      <c r="C41" s="44" t="n">
        <v>12</v>
      </c>
      <c r="D41" s="44"/>
      <c r="E41" s="44"/>
      <c r="F41" s="50" t="s">
        <v>78</v>
      </c>
      <c r="G41" s="50"/>
      <c r="H41" s="50"/>
      <c r="I41" s="50"/>
      <c r="J41" s="50"/>
      <c r="K41" s="50"/>
      <c r="L41" s="50"/>
      <c r="M41" s="50"/>
      <c r="N41" s="50"/>
      <c r="O41" s="65" t="s">
        <v>72</v>
      </c>
      <c r="P41" s="65"/>
      <c r="Q41" s="44" t="s">
        <v>70</v>
      </c>
      <c r="R41" s="44"/>
      <c r="S41" s="44"/>
      <c r="T41" s="44"/>
      <c r="U41" s="51" t="n">
        <v>5.35</v>
      </c>
      <c r="V41" s="51"/>
      <c r="W41" s="51"/>
      <c r="X41" s="51"/>
      <c r="Y41" s="52" t="n">
        <v>92630.581</v>
      </c>
      <c r="Z41" s="52"/>
      <c r="AA41" s="52"/>
      <c r="AB41" s="52"/>
      <c r="AC41" s="52"/>
      <c r="AD41" s="53" t="n">
        <f aca="false">ROUND(U41*Y41,2)</f>
        <v>495573.61</v>
      </c>
      <c r="AE41" s="53"/>
      <c r="AF41" s="53"/>
      <c r="AG41" s="53"/>
    </row>
    <row r="42" s="38" customFormat="true" ht="39" hidden="false" customHeight="true" outlineLevel="0" collapsed="false">
      <c r="A42" s="44" t="n">
        <v>13</v>
      </c>
      <c r="B42" s="44"/>
      <c r="C42" s="44" t="n">
        <v>13</v>
      </c>
      <c r="D42" s="44"/>
      <c r="E42" s="44"/>
      <c r="F42" s="50" t="s">
        <v>74</v>
      </c>
      <c r="G42" s="50"/>
      <c r="H42" s="50"/>
      <c r="I42" s="50"/>
      <c r="J42" s="50"/>
      <c r="K42" s="50"/>
      <c r="L42" s="50"/>
      <c r="M42" s="50"/>
      <c r="N42" s="50"/>
      <c r="O42" s="65" t="s">
        <v>75</v>
      </c>
      <c r="P42" s="65"/>
      <c r="Q42" s="44" t="s">
        <v>70</v>
      </c>
      <c r="R42" s="44"/>
      <c r="S42" s="44"/>
      <c r="T42" s="44"/>
      <c r="U42" s="51" t="n">
        <v>0.05</v>
      </c>
      <c r="V42" s="51"/>
      <c r="W42" s="51"/>
      <c r="X42" s="51"/>
      <c r="Y42" s="52" t="n">
        <v>147734.4</v>
      </c>
      <c r="Z42" s="52"/>
      <c r="AA42" s="52"/>
      <c r="AB42" s="52"/>
      <c r="AC42" s="52"/>
      <c r="AD42" s="53" t="n">
        <f aca="false">ROUND(U42*Y42,2)</f>
        <v>7386.72</v>
      </c>
      <c r="AE42" s="53"/>
      <c r="AF42" s="53"/>
      <c r="AG42" s="53"/>
    </row>
    <row r="43" s="38" customFormat="true" ht="39" hidden="false" customHeight="true" outlineLevel="0" collapsed="false">
      <c r="A43" s="44" t="n">
        <v>14</v>
      </c>
      <c r="B43" s="44"/>
      <c r="C43" s="44" t="n">
        <v>14</v>
      </c>
      <c r="D43" s="44"/>
      <c r="E43" s="44"/>
      <c r="F43" s="50" t="s">
        <v>68</v>
      </c>
      <c r="G43" s="50"/>
      <c r="H43" s="50"/>
      <c r="I43" s="50"/>
      <c r="J43" s="50"/>
      <c r="K43" s="50"/>
      <c r="L43" s="50"/>
      <c r="M43" s="50"/>
      <c r="N43" s="50"/>
      <c r="O43" s="65" t="s">
        <v>69</v>
      </c>
      <c r="P43" s="65"/>
      <c r="Q43" s="44" t="s">
        <v>70</v>
      </c>
      <c r="R43" s="44"/>
      <c r="S43" s="44"/>
      <c r="T43" s="44"/>
      <c r="U43" s="51" t="n">
        <v>0.6</v>
      </c>
      <c r="V43" s="51"/>
      <c r="W43" s="51"/>
      <c r="X43" s="51"/>
      <c r="Y43" s="52" t="n">
        <v>125444.38</v>
      </c>
      <c r="Z43" s="52"/>
      <c r="AA43" s="52"/>
      <c r="AB43" s="52"/>
      <c r="AC43" s="52"/>
      <c r="AD43" s="53" t="n">
        <f aca="false">ROUND(U43*Y43,2)</f>
        <v>75266.63</v>
      </c>
      <c r="AE43" s="53"/>
      <c r="AF43" s="53"/>
      <c r="AG43" s="53"/>
    </row>
    <row r="44" s="38" customFormat="true" ht="39" hidden="false" customHeight="true" outlineLevel="0" collapsed="false">
      <c r="A44" s="44" t="n">
        <v>15</v>
      </c>
      <c r="B44" s="44"/>
      <c r="C44" s="44" t="n">
        <v>15</v>
      </c>
      <c r="D44" s="44"/>
      <c r="E44" s="44"/>
      <c r="F44" s="50" t="s">
        <v>73</v>
      </c>
      <c r="G44" s="50"/>
      <c r="H44" s="50"/>
      <c r="I44" s="50"/>
      <c r="J44" s="50"/>
      <c r="K44" s="50"/>
      <c r="L44" s="50"/>
      <c r="M44" s="50"/>
      <c r="N44" s="50"/>
      <c r="O44" s="65" t="s">
        <v>72</v>
      </c>
      <c r="P44" s="65"/>
      <c r="Q44" s="44" t="s">
        <v>70</v>
      </c>
      <c r="R44" s="44"/>
      <c r="S44" s="44"/>
      <c r="T44" s="44"/>
      <c r="U44" s="51" t="n">
        <v>1.15</v>
      </c>
      <c r="V44" s="51"/>
      <c r="W44" s="51"/>
      <c r="X44" s="51"/>
      <c r="Y44" s="52" t="n">
        <v>92630.45</v>
      </c>
      <c r="Z44" s="52"/>
      <c r="AA44" s="52"/>
      <c r="AB44" s="52"/>
      <c r="AC44" s="52"/>
      <c r="AD44" s="53" t="n">
        <f aca="false">ROUND(U44*Y44,2)</f>
        <v>106525.02</v>
      </c>
      <c r="AE44" s="53"/>
      <c r="AF44" s="53"/>
      <c r="AG44" s="53"/>
    </row>
    <row r="45" s="38" customFormat="true" ht="39" hidden="false" customHeight="true" outlineLevel="0" collapsed="false">
      <c r="A45" s="44" t="n">
        <v>16</v>
      </c>
      <c r="B45" s="44"/>
      <c r="C45" s="44" t="n">
        <v>16</v>
      </c>
      <c r="D45" s="44"/>
      <c r="E45" s="44"/>
      <c r="F45" s="50" t="s">
        <v>74</v>
      </c>
      <c r="G45" s="50"/>
      <c r="H45" s="50"/>
      <c r="I45" s="50"/>
      <c r="J45" s="50"/>
      <c r="K45" s="50"/>
      <c r="L45" s="50"/>
      <c r="M45" s="50"/>
      <c r="N45" s="50"/>
      <c r="O45" s="65" t="s">
        <v>75</v>
      </c>
      <c r="P45" s="65"/>
      <c r="Q45" s="44" t="s">
        <v>70</v>
      </c>
      <c r="R45" s="44"/>
      <c r="S45" s="44"/>
      <c r="T45" s="44"/>
      <c r="U45" s="51" t="n">
        <v>0.01</v>
      </c>
      <c r="V45" s="51"/>
      <c r="W45" s="51"/>
      <c r="X45" s="51"/>
      <c r="Y45" s="52" t="n">
        <v>148081</v>
      </c>
      <c r="Z45" s="52"/>
      <c r="AA45" s="52"/>
      <c r="AB45" s="52"/>
      <c r="AC45" s="52"/>
      <c r="AD45" s="53" t="n">
        <f aca="false">ROUND(U45*Y45,2)</f>
        <v>1480.81</v>
      </c>
      <c r="AE45" s="53"/>
      <c r="AF45" s="53"/>
      <c r="AG45" s="53"/>
    </row>
    <row r="46" s="38" customFormat="true" ht="39" hidden="false" customHeight="true" outlineLevel="0" collapsed="false">
      <c r="A46" s="44" t="n">
        <v>17</v>
      </c>
      <c r="B46" s="44"/>
      <c r="C46" s="44" t="n">
        <v>17</v>
      </c>
      <c r="D46" s="44"/>
      <c r="E46" s="44"/>
      <c r="F46" s="50" t="s">
        <v>68</v>
      </c>
      <c r="G46" s="50"/>
      <c r="H46" s="50"/>
      <c r="I46" s="50"/>
      <c r="J46" s="50"/>
      <c r="K46" s="50"/>
      <c r="L46" s="50"/>
      <c r="M46" s="50"/>
      <c r="N46" s="50"/>
      <c r="O46" s="65" t="s">
        <v>69</v>
      </c>
      <c r="P46" s="65"/>
      <c r="Q46" s="44" t="s">
        <v>70</v>
      </c>
      <c r="R46" s="44"/>
      <c r="S46" s="44"/>
      <c r="T46" s="44"/>
      <c r="U46" s="51" t="n">
        <v>0.4</v>
      </c>
      <c r="V46" s="51"/>
      <c r="W46" s="51"/>
      <c r="X46" s="51"/>
      <c r="Y46" s="52" t="n">
        <v>125460.08</v>
      </c>
      <c r="Z46" s="52"/>
      <c r="AA46" s="52"/>
      <c r="AB46" s="52"/>
      <c r="AC46" s="52"/>
      <c r="AD46" s="53" t="n">
        <f aca="false">ROUND(U46*Y46,2)</f>
        <v>50184.03</v>
      </c>
      <c r="AE46" s="53"/>
      <c r="AF46" s="53"/>
      <c r="AG46" s="53"/>
    </row>
    <row r="47" s="38" customFormat="true" ht="39" hidden="false" customHeight="true" outlineLevel="0" collapsed="false">
      <c r="A47" s="44" t="n">
        <v>18</v>
      </c>
      <c r="B47" s="44"/>
      <c r="C47" s="44" t="n">
        <v>18</v>
      </c>
      <c r="D47" s="44"/>
      <c r="E47" s="44"/>
      <c r="F47" s="50" t="s">
        <v>76</v>
      </c>
      <c r="G47" s="50"/>
      <c r="H47" s="50"/>
      <c r="I47" s="50"/>
      <c r="J47" s="50"/>
      <c r="K47" s="50"/>
      <c r="L47" s="50"/>
      <c r="M47" s="50"/>
      <c r="N47" s="50"/>
      <c r="O47" s="65" t="s">
        <v>69</v>
      </c>
      <c r="P47" s="65"/>
      <c r="Q47" s="44" t="s">
        <v>70</v>
      </c>
      <c r="R47" s="44"/>
      <c r="S47" s="44"/>
      <c r="T47" s="44"/>
      <c r="U47" s="51" t="n">
        <v>1.5</v>
      </c>
      <c r="V47" s="51"/>
      <c r="W47" s="51"/>
      <c r="X47" s="51"/>
      <c r="Y47" s="52" t="n">
        <v>125450.83</v>
      </c>
      <c r="Z47" s="52"/>
      <c r="AA47" s="52"/>
      <c r="AB47" s="52"/>
      <c r="AC47" s="52"/>
      <c r="AD47" s="53" t="n">
        <f aca="false">ROUND(U47*Y47,2)</f>
        <v>188176.25</v>
      </c>
      <c r="AE47" s="53"/>
      <c r="AF47" s="53"/>
      <c r="AG47" s="53"/>
    </row>
    <row r="48" s="38" customFormat="true" ht="39" hidden="false" customHeight="true" outlineLevel="0" collapsed="false">
      <c r="A48" s="44" t="n">
        <v>19</v>
      </c>
      <c r="B48" s="44"/>
      <c r="C48" s="44" t="n">
        <v>19</v>
      </c>
      <c r="D48" s="44"/>
      <c r="E48" s="44"/>
      <c r="F48" s="50" t="s">
        <v>71</v>
      </c>
      <c r="G48" s="50"/>
      <c r="H48" s="50"/>
      <c r="I48" s="50"/>
      <c r="J48" s="50"/>
      <c r="K48" s="50"/>
      <c r="L48" s="50"/>
      <c r="M48" s="50"/>
      <c r="N48" s="50"/>
      <c r="O48" s="65" t="s">
        <v>72</v>
      </c>
      <c r="P48" s="65"/>
      <c r="Q48" s="44" t="s">
        <v>70</v>
      </c>
      <c r="R48" s="44"/>
      <c r="S48" s="44"/>
      <c r="T48" s="44"/>
      <c r="U48" s="51" t="n">
        <v>5.6</v>
      </c>
      <c r="V48" s="51"/>
      <c r="W48" s="51"/>
      <c r="X48" s="51"/>
      <c r="Y48" s="52" t="n">
        <v>92629.627</v>
      </c>
      <c r="Z48" s="52"/>
      <c r="AA48" s="52"/>
      <c r="AB48" s="52"/>
      <c r="AC48" s="52"/>
      <c r="AD48" s="53" t="n">
        <f aca="false">ROUND(U48*Y48,2)</f>
        <v>518725.91</v>
      </c>
      <c r="AE48" s="53"/>
      <c r="AF48" s="53"/>
      <c r="AG48" s="53"/>
    </row>
    <row r="49" s="38" customFormat="true" ht="39" hidden="false" customHeight="true" outlineLevel="0" collapsed="false">
      <c r="A49" s="44" t="n">
        <v>20</v>
      </c>
      <c r="B49" s="44"/>
      <c r="C49" s="44" t="n">
        <v>20</v>
      </c>
      <c r="D49" s="44"/>
      <c r="E49" s="44"/>
      <c r="F49" s="50" t="s">
        <v>74</v>
      </c>
      <c r="G49" s="50"/>
      <c r="H49" s="50"/>
      <c r="I49" s="50"/>
      <c r="J49" s="50"/>
      <c r="K49" s="50"/>
      <c r="L49" s="50"/>
      <c r="M49" s="50"/>
      <c r="N49" s="50"/>
      <c r="O49" s="65" t="s">
        <v>75</v>
      </c>
      <c r="P49" s="65"/>
      <c r="Q49" s="44" t="s">
        <v>70</v>
      </c>
      <c r="R49" s="44"/>
      <c r="S49" s="44"/>
      <c r="T49" s="44"/>
      <c r="U49" s="51" t="n">
        <v>0.01</v>
      </c>
      <c r="V49" s="51"/>
      <c r="W49" s="51"/>
      <c r="X49" s="51"/>
      <c r="Y49" s="52" t="n">
        <v>148081</v>
      </c>
      <c r="Z49" s="52"/>
      <c r="AA49" s="52"/>
      <c r="AB49" s="52"/>
      <c r="AC49" s="52"/>
      <c r="AD49" s="53" t="n">
        <f aca="false">ROUND(U49*Y49,2)</f>
        <v>1480.81</v>
      </c>
      <c r="AE49" s="53"/>
      <c r="AF49" s="53"/>
      <c r="AG49" s="53"/>
    </row>
    <row r="50" s="38" customFormat="true" ht="39" hidden="false" customHeight="true" outlineLevel="0" collapsed="false">
      <c r="A50" s="44" t="n">
        <v>21</v>
      </c>
      <c r="B50" s="44"/>
      <c r="C50" s="44" t="n">
        <v>21</v>
      </c>
      <c r="D50" s="44"/>
      <c r="E50" s="44"/>
      <c r="F50" s="50" t="s">
        <v>80</v>
      </c>
      <c r="G50" s="50"/>
      <c r="H50" s="50"/>
      <c r="I50" s="50"/>
      <c r="J50" s="50"/>
      <c r="K50" s="50"/>
      <c r="L50" s="50"/>
      <c r="M50" s="50"/>
      <c r="N50" s="50"/>
      <c r="O50" s="65" t="s">
        <v>81</v>
      </c>
      <c r="P50" s="65"/>
      <c r="Q50" s="44" t="s">
        <v>82</v>
      </c>
      <c r="R50" s="44"/>
      <c r="S50" s="44"/>
      <c r="T50" s="44"/>
      <c r="U50" s="51" t="n">
        <v>6</v>
      </c>
      <c r="V50" s="51"/>
      <c r="W50" s="51"/>
      <c r="X50" s="51"/>
      <c r="Y50" s="52" t="n">
        <v>30999.252</v>
      </c>
      <c r="Z50" s="52"/>
      <c r="AA50" s="52"/>
      <c r="AB50" s="52"/>
      <c r="AC50" s="52"/>
      <c r="AD50" s="53" t="n">
        <f aca="false">ROUND(U50*Y50,2)</f>
        <v>185995.51</v>
      </c>
      <c r="AE50" s="53"/>
      <c r="AF50" s="53"/>
      <c r="AG50" s="53"/>
    </row>
    <row r="51" s="38" customFormat="true" ht="39" hidden="false" customHeight="true" outlineLevel="0" collapsed="false">
      <c r="A51" s="44" t="n">
        <v>22</v>
      </c>
      <c r="B51" s="44"/>
      <c r="C51" s="44" t="n">
        <v>22</v>
      </c>
      <c r="D51" s="44"/>
      <c r="E51" s="44"/>
      <c r="F51" s="50" t="s">
        <v>68</v>
      </c>
      <c r="G51" s="50"/>
      <c r="H51" s="50"/>
      <c r="I51" s="50"/>
      <c r="J51" s="50"/>
      <c r="K51" s="50"/>
      <c r="L51" s="50"/>
      <c r="M51" s="50"/>
      <c r="N51" s="50"/>
      <c r="O51" s="65" t="s">
        <v>69</v>
      </c>
      <c r="P51" s="65"/>
      <c r="Q51" s="44" t="s">
        <v>70</v>
      </c>
      <c r="R51" s="44"/>
      <c r="S51" s="44"/>
      <c r="T51" s="44"/>
      <c r="U51" s="51" t="n">
        <v>0.2</v>
      </c>
      <c r="V51" s="51"/>
      <c r="W51" s="51"/>
      <c r="X51" s="51"/>
      <c r="Y51" s="52" t="n">
        <v>125459.85</v>
      </c>
      <c r="Z51" s="52"/>
      <c r="AA51" s="52"/>
      <c r="AB51" s="52"/>
      <c r="AC51" s="52"/>
      <c r="AD51" s="53" t="n">
        <f aca="false">ROUND(U51*Y51,2)</f>
        <v>25091.97</v>
      </c>
      <c r="AE51" s="53"/>
      <c r="AF51" s="53"/>
      <c r="AG51" s="53"/>
    </row>
    <row r="52" s="38" customFormat="true" ht="39" hidden="false" customHeight="true" outlineLevel="0" collapsed="false">
      <c r="A52" s="44" t="n">
        <v>23</v>
      </c>
      <c r="B52" s="44"/>
      <c r="C52" s="44" t="n">
        <v>23</v>
      </c>
      <c r="D52" s="44"/>
      <c r="E52" s="44"/>
      <c r="F52" s="50" t="s">
        <v>73</v>
      </c>
      <c r="G52" s="50"/>
      <c r="H52" s="50"/>
      <c r="I52" s="50"/>
      <c r="J52" s="50"/>
      <c r="K52" s="50"/>
      <c r="L52" s="50"/>
      <c r="M52" s="50"/>
      <c r="N52" s="50"/>
      <c r="O52" s="65" t="s">
        <v>72</v>
      </c>
      <c r="P52" s="65"/>
      <c r="Q52" s="44" t="s">
        <v>70</v>
      </c>
      <c r="R52" s="44"/>
      <c r="S52" s="44"/>
      <c r="T52" s="44"/>
      <c r="U52" s="51" t="n">
        <v>0.7</v>
      </c>
      <c r="V52" s="51"/>
      <c r="W52" s="51"/>
      <c r="X52" s="51"/>
      <c r="Y52" s="52" t="n">
        <v>92633.83</v>
      </c>
      <c r="Z52" s="52"/>
      <c r="AA52" s="52"/>
      <c r="AB52" s="52"/>
      <c r="AC52" s="52"/>
      <c r="AD52" s="53" t="n">
        <f aca="false">ROUND(U52*Y52,2)</f>
        <v>64843.68</v>
      </c>
      <c r="AE52" s="53"/>
      <c r="AF52" s="53"/>
      <c r="AG52" s="53"/>
    </row>
    <row r="53" s="38" customFormat="true" ht="39" hidden="false" customHeight="true" outlineLevel="0" collapsed="false">
      <c r="A53" s="44" t="n">
        <v>24</v>
      </c>
      <c r="B53" s="44"/>
      <c r="C53" s="44" t="n">
        <v>24</v>
      </c>
      <c r="D53" s="44"/>
      <c r="E53" s="44"/>
      <c r="F53" s="50" t="s">
        <v>74</v>
      </c>
      <c r="G53" s="50"/>
      <c r="H53" s="50"/>
      <c r="I53" s="50"/>
      <c r="J53" s="50"/>
      <c r="K53" s="50"/>
      <c r="L53" s="50"/>
      <c r="M53" s="50"/>
      <c r="N53" s="50"/>
      <c r="O53" s="65" t="s">
        <v>75</v>
      </c>
      <c r="P53" s="65"/>
      <c r="Q53" s="44" t="s">
        <v>70</v>
      </c>
      <c r="R53" s="44"/>
      <c r="S53" s="44"/>
      <c r="T53" s="44"/>
      <c r="U53" s="51" t="n">
        <v>0.01</v>
      </c>
      <c r="V53" s="51"/>
      <c r="W53" s="51"/>
      <c r="X53" s="51"/>
      <c r="Y53" s="52" t="n">
        <v>148081</v>
      </c>
      <c r="Z53" s="52"/>
      <c r="AA53" s="52"/>
      <c r="AB53" s="52"/>
      <c r="AC53" s="52"/>
      <c r="AD53" s="53" t="n">
        <f aca="false">ROUND(U53*Y53,2)</f>
        <v>1480.81</v>
      </c>
      <c r="AE53" s="53"/>
      <c r="AF53" s="53"/>
      <c r="AG53" s="53"/>
    </row>
    <row r="54" s="38" customFormat="true" ht="39" hidden="false" customHeight="true" outlineLevel="0" collapsed="false">
      <c r="A54" s="44" t="n">
        <v>25</v>
      </c>
      <c r="B54" s="44"/>
      <c r="C54" s="44" t="n">
        <v>25</v>
      </c>
      <c r="D54" s="44"/>
      <c r="E54" s="44"/>
      <c r="F54" s="50" t="s">
        <v>83</v>
      </c>
      <c r="G54" s="50"/>
      <c r="H54" s="50"/>
      <c r="I54" s="50"/>
      <c r="J54" s="50"/>
      <c r="K54" s="50"/>
      <c r="L54" s="50"/>
      <c r="M54" s="50"/>
      <c r="N54" s="50"/>
      <c r="O54" s="65" t="s">
        <v>84</v>
      </c>
      <c r="P54" s="65"/>
      <c r="Q54" s="44" t="s">
        <v>82</v>
      </c>
      <c r="R54" s="44"/>
      <c r="S54" s="44"/>
      <c r="T54" s="44"/>
      <c r="U54" s="51" t="n">
        <v>2</v>
      </c>
      <c r="V54" s="51"/>
      <c r="W54" s="51"/>
      <c r="X54" s="51"/>
      <c r="Y54" s="52" t="n">
        <v>16821.92</v>
      </c>
      <c r="Z54" s="52"/>
      <c r="AA54" s="52"/>
      <c r="AB54" s="52"/>
      <c r="AC54" s="52"/>
      <c r="AD54" s="53" t="n">
        <f aca="false">ROUND(U54*Y54,2)</f>
        <v>33643.84</v>
      </c>
      <c r="AE54" s="53"/>
      <c r="AF54" s="53"/>
      <c r="AG54" s="53"/>
    </row>
    <row r="55" s="38" customFormat="true" ht="39" hidden="false" customHeight="true" outlineLevel="0" collapsed="false">
      <c r="A55" s="44" t="n">
        <v>26</v>
      </c>
      <c r="B55" s="44"/>
      <c r="C55" s="44" t="n">
        <v>26</v>
      </c>
      <c r="D55" s="44"/>
      <c r="E55" s="44"/>
      <c r="F55" s="50" t="s">
        <v>68</v>
      </c>
      <c r="G55" s="50"/>
      <c r="H55" s="50"/>
      <c r="I55" s="50"/>
      <c r="J55" s="50"/>
      <c r="K55" s="50"/>
      <c r="L55" s="50"/>
      <c r="M55" s="50"/>
      <c r="N55" s="50"/>
      <c r="O55" s="65" t="s">
        <v>69</v>
      </c>
      <c r="P55" s="65"/>
      <c r="Q55" s="44" t="s">
        <v>70</v>
      </c>
      <c r="R55" s="44"/>
      <c r="S55" s="44"/>
      <c r="T55" s="44"/>
      <c r="U55" s="51" t="n">
        <v>0.1</v>
      </c>
      <c r="V55" s="51"/>
      <c r="W55" s="51"/>
      <c r="X55" s="51"/>
      <c r="Y55" s="52" t="n">
        <v>125415</v>
      </c>
      <c r="Z55" s="52"/>
      <c r="AA55" s="52"/>
      <c r="AB55" s="52"/>
      <c r="AC55" s="52"/>
      <c r="AD55" s="53" t="n">
        <f aca="false">ROUND(U55*Y55,2)</f>
        <v>12541.5</v>
      </c>
      <c r="AE55" s="53"/>
      <c r="AF55" s="53"/>
      <c r="AG55" s="53"/>
    </row>
    <row r="56" s="38" customFormat="true" ht="39" hidden="false" customHeight="true" outlineLevel="0" collapsed="false">
      <c r="A56" s="44" t="n">
        <v>27</v>
      </c>
      <c r="B56" s="44"/>
      <c r="C56" s="44" t="n">
        <v>27</v>
      </c>
      <c r="D56" s="44"/>
      <c r="E56" s="44"/>
      <c r="F56" s="50" t="s">
        <v>71</v>
      </c>
      <c r="G56" s="50"/>
      <c r="H56" s="50"/>
      <c r="I56" s="50"/>
      <c r="J56" s="50"/>
      <c r="K56" s="50"/>
      <c r="L56" s="50"/>
      <c r="M56" s="50"/>
      <c r="N56" s="50"/>
      <c r="O56" s="65" t="s">
        <v>72</v>
      </c>
      <c r="P56" s="65"/>
      <c r="Q56" s="44" t="s">
        <v>70</v>
      </c>
      <c r="R56" s="44"/>
      <c r="S56" s="44"/>
      <c r="T56" s="44"/>
      <c r="U56" s="51" t="n">
        <v>0.1</v>
      </c>
      <c r="V56" s="51"/>
      <c r="W56" s="51"/>
      <c r="X56" s="51"/>
      <c r="Y56" s="52" t="n">
        <v>92667.1</v>
      </c>
      <c r="Z56" s="52"/>
      <c r="AA56" s="52"/>
      <c r="AB56" s="52"/>
      <c r="AC56" s="52"/>
      <c r="AD56" s="53" t="n">
        <f aca="false">ROUND(U56*Y56,2)</f>
        <v>9266.71</v>
      </c>
      <c r="AE56" s="53"/>
      <c r="AF56" s="53"/>
      <c r="AG56" s="53"/>
    </row>
    <row r="57" s="38" customFormat="true" ht="39" hidden="false" customHeight="true" outlineLevel="0" collapsed="false">
      <c r="A57" s="44" t="n">
        <v>28</v>
      </c>
      <c r="B57" s="44"/>
      <c r="C57" s="44" t="n">
        <v>28</v>
      </c>
      <c r="D57" s="44"/>
      <c r="E57" s="44"/>
      <c r="F57" s="50" t="s">
        <v>85</v>
      </c>
      <c r="G57" s="50"/>
      <c r="H57" s="50"/>
      <c r="I57" s="50"/>
      <c r="J57" s="50"/>
      <c r="K57" s="50"/>
      <c r="L57" s="50"/>
      <c r="M57" s="50"/>
      <c r="N57" s="50"/>
      <c r="O57" s="65" t="s">
        <v>86</v>
      </c>
      <c r="P57" s="65"/>
      <c r="Q57" s="44" t="s">
        <v>87</v>
      </c>
      <c r="R57" s="44"/>
      <c r="S57" s="44"/>
      <c r="T57" s="44"/>
      <c r="U57" s="51" t="n">
        <v>0.10761</v>
      </c>
      <c r="V57" s="51"/>
      <c r="W57" s="51"/>
      <c r="X57" s="51"/>
      <c r="Y57" s="52" t="n">
        <v>440570.76</v>
      </c>
      <c r="Z57" s="52"/>
      <c r="AA57" s="52"/>
      <c r="AB57" s="52"/>
      <c r="AC57" s="52"/>
      <c r="AD57" s="53" t="n">
        <f aca="false">ROUND(U57*Y57,2)</f>
        <v>47409.82</v>
      </c>
      <c r="AE57" s="53"/>
      <c r="AF57" s="53"/>
      <c r="AG57" s="53"/>
    </row>
    <row r="58" s="38" customFormat="true" ht="39" hidden="false" customHeight="true" outlineLevel="0" collapsed="false">
      <c r="A58" s="44" t="n">
        <v>29</v>
      </c>
      <c r="B58" s="44"/>
      <c r="C58" s="44" t="n">
        <v>29</v>
      </c>
      <c r="D58" s="44"/>
      <c r="E58" s="44"/>
      <c r="F58" s="50" t="s">
        <v>88</v>
      </c>
      <c r="G58" s="50"/>
      <c r="H58" s="50"/>
      <c r="I58" s="50"/>
      <c r="J58" s="50"/>
      <c r="K58" s="50"/>
      <c r="L58" s="50"/>
      <c r="M58" s="50"/>
      <c r="N58" s="50"/>
      <c r="O58" s="65" t="s">
        <v>89</v>
      </c>
      <c r="P58" s="65"/>
      <c r="Q58" s="44" t="s">
        <v>87</v>
      </c>
      <c r="R58" s="44"/>
      <c r="S58" s="44"/>
      <c r="T58" s="44"/>
      <c r="U58" s="51" t="n">
        <v>0.016269</v>
      </c>
      <c r="V58" s="51"/>
      <c r="W58" s="51"/>
      <c r="X58" s="51"/>
      <c r="Y58" s="52" t="n">
        <v>544910.57</v>
      </c>
      <c r="Z58" s="52"/>
      <c r="AA58" s="52"/>
      <c r="AB58" s="52"/>
      <c r="AC58" s="52"/>
      <c r="AD58" s="53" t="n">
        <f aca="false">ROUND(U58*Y58,2)</f>
        <v>8865.15</v>
      </c>
      <c r="AE58" s="53"/>
      <c r="AF58" s="53"/>
      <c r="AG58" s="53"/>
    </row>
    <row r="59" s="38" customFormat="true" ht="39" hidden="false" customHeight="true" outlineLevel="0" collapsed="false">
      <c r="A59" s="44" t="n">
        <v>30</v>
      </c>
      <c r="B59" s="44"/>
      <c r="C59" s="44" t="n">
        <v>30</v>
      </c>
      <c r="D59" s="44"/>
      <c r="E59" s="44"/>
      <c r="F59" s="50" t="s">
        <v>90</v>
      </c>
      <c r="G59" s="50"/>
      <c r="H59" s="50"/>
      <c r="I59" s="50"/>
      <c r="J59" s="50"/>
      <c r="K59" s="50"/>
      <c r="L59" s="50"/>
      <c r="M59" s="50"/>
      <c r="N59" s="50"/>
      <c r="O59" s="65" t="s">
        <v>91</v>
      </c>
      <c r="P59" s="65"/>
      <c r="Q59" s="44" t="s">
        <v>82</v>
      </c>
      <c r="R59" s="44"/>
      <c r="S59" s="44"/>
      <c r="T59" s="44"/>
      <c r="U59" s="51" t="n">
        <v>1</v>
      </c>
      <c r="V59" s="51"/>
      <c r="W59" s="51"/>
      <c r="X59" s="51"/>
      <c r="Y59" s="52" t="n">
        <v>4458.8</v>
      </c>
      <c r="Z59" s="52"/>
      <c r="AA59" s="52"/>
      <c r="AB59" s="52"/>
      <c r="AC59" s="52"/>
      <c r="AD59" s="53" t="n">
        <f aca="false">ROUND(U59*Y59,2)</f>
        <v>4458.8</v>
      </c>
      <c r="AE59" s="53"/>
      <c r="AF59" s="53"/>
      <c r="AG59" s="53"/>
    </row>
    <row r="60" s="38" customFormat="true" ht="45" hidden="false" customHeight="true" outlineLevel="0" collapsed="false">
      <c r="A60" s="44" t="n">
        <v>31</v>
      </c>
      <c r="B60" s="44"/>
      <c r="C60" s="44" t="n">
        <v>31</v>
      </c>
      <c r="D60" s="44"/>
      <c r="E60" s="44"/>
      <c r="F60" s="50" t="s">
        <v>92</v>
      </c>
      <c r="G60" s="50"/>
      <c r="H60" s="50"/>
      <c r="I60" s="50"/>
      <c r="J60" s="50"/>
      <c r="K60" s="50"/>
      <c r="L60" s="50"/>
      <c r="M60" s="50"/>
      <c r="N60" s="50"/>
      <c r="O60" s="65" t="s">
        <v>91</v>
      </c>
      <c r="P60" s="65"/>
      <c r="Q60" s="44" t="s">
        <v>82</v>
      </c>
      <c r="R60" s="44"/>
      <c r="S60" s="44"/>
      <c r="T60" s="44"/>
      <c r="U60" s="51" t="n">
        <v>1</v>
      </c>
      <c r="V60" s="51"/>
      <c r="W60" s="51"/>
      <c r="X60" s="51"/>
      <c r="Y60" s="52" t="n">
        <v>4458.8</v>
      </c>
      <c r="Z60" s="52"/>
      <c r="AA60" s="52"/>
      <c r="AB60" s="52"/>
      <c r="AC60" s="52"/>
      <c r="AD60" s="53" t="n">
        <f aca="false">ROUND(U60*Y60,2)</f>
        <v>4458.8</v>
      </c>
      <c r="AE60" s="53"/>
      <c r="AF60" s="53"/>
      <c r="AG60" s="53"/>
    </row>
    <row r="61" s="38" customFormat="true" ht="39" hidden="false" customHeight="true" outlineLevel="0" collapsed="false">
      <c r="A61" s="44" t="n">
        <v>32</v>
      </c>
      <c r="B61" s="44"/>
      <c r="C61" s="44" t="n">
        <v>32</v>
      </c>
      <c r="D61" s="44"/>
      <c r="E61" s="44"/>
      <c r="F61" s="50" t="s">
        <v>93</v>
      </c>
      <c r="G61" s="50"/>
      <c r="H61" s="50"/>
      <c r="I61" s="50"/>
      <c r="J61" s="50"/>
      <c r="K61" s="50"/>
      <c r="L61" s="50"/>
      <c r="M61" s="50"/>
      <c r="N61" s="50"/>
      <c r="O61" s="65" t="s">
        <v>91</v>
      </c>
      <c r="P61" s="65"/>
      <c r="Q61" s="44" t="s">
        <v>82</v>
      </c>
      <c r="R61" s="44"/>
      <c r="S61" s="44"/>
      <c r="T61" s="44"/>
      <c r="U61" s="51" t="n">
        <v>6</v>
      </c>
      <c r="V61" s="51"/>
      <c r="W61" s="51"/>
      <c r="X61" s="51"/>
      <c r="Y61" s="52" t="n">
        <v>4458.792</v>
      </c>
      <c r="Z61" s="52"/>
      <c r="AA61" s="52"/>
      <c r="AB61" s="52"/>
      <c r="AC61" s="52"/>
      <c r="AD61" s="53" t="n">
        <f aca="false">ROUND(U61*Y61,2)</f>
        <v>26752.75</v>
      </c>
      <c r="AE61" s="53"/>
      <c r="AF61" s="53"/>
      <c r="AG61" s="53"/>
    </row>
    <row r="62" s="38" customFormat="true" ht="57.75" hidden="false" customHeight="true" outlineLevel="0" collapsed="false">
      <c r="A62" s="44" t="n">
        <v>33</v>
      </c>
      <c r="B62" s="44"/>
      <c r="C62" s="44" t="n">
        <v>33</v>
      </c>
      <c r="D62" s="44"/>
      <c r="E62" s="44"/>
      <c r="F62" s="50" t="s">
        <v>94</v>
      </c>
      <c r="G62" s="50"/>
      <c r="H62" s="50"/>
      <c r="I62" s="50"/>
      <c r="J62" s="50"/>
      <c r="K62" s="50"/>
      <c r="L62" s="50"/>
      <c r="M62" s="50"/>
      <c r="N62" s="50"/>
      <c r="O62" s="65" t="s">
        <v>95</v>
      </c>
      <c r="P62" s="65"/>
      <c r="Q62" s="44" t="s">
        <v>82</v>
      </c>
      <c r="R62" s="44"/>
      <c r="S62" s="44"/>
      <c r="T62" s="44"/>
      <c r="U62" s="51" t="n">
        <v>1</v>
      </c>
      <c r="V62" s="51"/>
      <c r="W62" s="51"/>
      <c r="X62" s="51"/>
      <c r="Y62" s="52" t="n">
        <v>9467.37</v>
      </c>
      <c r="Z62" s="52"/>
      <c r="AA62" s="52"/>
      <c r="AB62" s="52"/>
      <c r="AC62" s="52"/>
      <c r="AD62" s="53" t="n">
        <f aca="false">ROUND(U62*Y62,2)</f>
        <v>9467.37</v>
      </c>
      <c r="AE62" s="53"/>
      <c r="AF62" s="53"/>
      <c r="AG62" s="53"/>
    </row>
    <row r="63" s="38" customFormat="true" ht="39" hidden="false" customHeight="true" outlineLevel="0" collapsed="false">
      <c r="A63" s="44" t="n">
        <v>34</v>
      </c>
      <c r="B63" s="44"/>
      <c r="C63" s="44" t="n">
        <v>34</v>
      </c>
      <c r="D63" s="44"/>
      <c r="E63" s="44"/>
      <c r="F63" s="50" t="s">
        <v>96</v>
      </c>
      <c r="G63" s="50"/>
      <c r="H63" s="50"/>
      <c r="I63" s="50"/>
      <c r="J63" s="50"/>
      <c r="K63" s="50"/>
      <c r="L63" s="50"/>
      <c r="M63" s="50"/>
      <c r="N63" s="50"/>
      <c r="O63" s="65" t="s">
        <v>97</v>
      </c>
      <c r="P63" s="65"/>
      <c r="Q63" s="44" t="s">
        <v>82</v>
      </c>
      <c r="R63" s="44"/>
      <c r="S63" s="44"/>
      <c r="T63" s="44"/>
      <c r="U63" s="51" t="n">
        <v>2</v>
      </c>
      <c r="V63" s="51"/>
      <c r="W63" s="51"/>
      <c r="X63" s="51"/>
      <c r="Y63" s="52" t="n">
        <v>20082.17</v>
      </c>
      <c r="Z63" s="52"/>
      <c r="AA63" s="52"/>
      <c r="AB63" s="52"/>
      <c r="AC63" s="52"/>
      <c r="AD63" s="53" t="n">
        <f aca="false">ROUND(U63*Y63,2)</f>
        <v>40164.34</v>
      </c>
      <c r="AE63" s="53"/>
      <c r="AF63" s="53"/>
      <c r="AG63" s="53"/>
    </row>
    <row r="64" s="38" customFormat="true" ht="39" hidden="false" customHeight="true" outlineLevel="0" collapsed="false">
      <c r="A64" s="44" t="n">
        <v>35</v>
      </c>
      <c r="B64" s="44"/>
      <c r="C64" s="44" t="n">
        <v>35</v>
      </c>
      <c r="D64" s="44"/>
      <c r="E64" s="44"/>
      <c r="F64" s="50" t="s">
        <v>98</v>
      </c>
      <c r="G64" s="50"/>
      <c r="H64" s="50"/>
      <c r="I64" s="50"/>
      <c r="J64" s="50"/>
      <c r="K64" s="50"/>
      <c r="L64" s="50"/>
      <c r="M64" s="50"/>
      <c r="N64" s="50"/>
      <c r="O64" s="65" t="s">
        <v>95</v>
      </c>
      <c r="P64" s="65"/>
      <c r="Q64" s="44" t="s">
        <v>82</v>
      </c>
      <c r="R64" s="44"/>
      <c r="S64" s="44"/>
      <c r="T64" s="44"/>
      <c r="U64" s="51" t="n">
        <v>1</v>
      </c>
      <c r="V64" s="51"/>
      <c r="W64" s="51"/>
      <c r="X64" s="51"/>
      <c r="Y64" s="52" t="n">
        <v>9467.37</v>
      </c>
      <c r="Z64" s="52"/>
      <c r="AA64" s="52"/>
      <c r="AB64" s="52"/>
      <c r="AC64" s="52"/>
      <c r="AD64" s="53" t="n">
        <f aca="false">ROUND(U64*Y64,2)</f>
        <v>9467.37</v>
      </c>
      <c r="AE64" s="53"/>
      <c r="AF64" s="53"/>
      <c r="AG64" s="53"/>
    </row>
    <row r="65" s="38" customFormat="true" ht="39" hidden="false" customHeight="true" outlineLevel="0" collapsed="false">
      <c r="A65" s="44" t="n">
        <v>36</v>
      </c>
      <c r="B65" s="44"/>
      <c r="C65" s="44" t="n">
        <v>36</v>
      </c>
      <c r="D65" s="44"/>
      <c r="E65" s="44"/>
      <c r="F65" s="50" t="s">
        <v>99</v>
      </c>
      <c r="G65" s="50"/>
      <c r="H65" s="50"/>
      <c r="I65" s="50"/>
      <c r="J65" s="50"/>
      <c r="K65" s="50"/>
      <c r="L65" s="50"/>
      <c r="M65" s="50"/>
      <c r="N65" s="50"/>
      <c r="O65" s="65" t="s">
        <v>91</v>
      </c>
      <c r="P65" s="65"/>
      <c r="Q65" s="44" t="s">
        <v>82</v>
      </c>
      <c r="R65" s="44"/>
      <c r="S65" s="44"/>
      <c r="T65" s="44"/>
      <c r="U65" s="51" t="n">
        <v>1</v>
      </c>
      <c r="V65" s="51"/>
      <c r="W65" s="51"/>
      <c r="X65" s="51"/>
      <c r="Y65" s="52" t="n">
        <v>4458.8</v>
      </c>
      <c r="Z65" s="52"/>
      <c r="AA65" s="52"/>
      <c r="AB65" s="52"/>
      <c r="AC65" s="52"/>
      <c r="AD65" s="53" t="n">
        <f aca="false">ROUND(U65*Y65,2)</f>
        <v>4458.8</v>
      </c>
      <c r="AE65" s="53"/>
      <c r="AF65" s="53"/>
      <c r="AG65" s="53"/>
    </row>
    <row r="66" s="38" customFormat="true" ht="39" hidden="false" customHeight="true" outlineLevel="0" collapsed="false">
      <c r="A66" s="44" t="n">
        <v>37</v>
      </c>
      <c r="B66" s="44"/>
      <c r="C66" s="44" t="n">
        <v>37</v>
      </c>
      <c r="D66" s="44"/>
      <c r="E66" s="44"/>
      <c r="F66" s="50" t="s">
        <v>100</v>
      </c>
      <c r="G66" s="50"/>
      <c r="H66" s="50"/>
      <c r="I66" s="50"/>
      <c r="J66" s="50"/>
      <c r="K66" s="50"/>
      <c r="L66" s="50"/>
      <c r="M66" s="50"/>
      <c r="N66" s="50"/>
      <c r="O66" s="65" t="s">
        <v>91</v>
      </c>
      <c r="P66" s="65"/>
      <c r="Q66" s="44" t="s">
        <v>82</v>
      </c>
      <c r="R66" s="44"/>
      <c r="S66" s="44"/>
      <c r="T66" s="44"/>
      <c r="U66" s="51" t="n">
        <v>1</v>
      </c>
      <c r="V66" s="51"/>
      <c r="W66" s="51"/>
      <c r="X66" s="51"/>
      <c r="Y66" s="52" t="n">
        <v>4458.8</v>
      </c>
      <c r="Z66" s="52"/>
      <c r="AA66" s="52"/>
      <c r="AB66" s="52"/>
      <c r="AC66" s="52"/>
      <c r="AD66" s="53" t="n">
        <f aca="false">ROUND(U66*Y66,2)</f>
        <v>4458.8</v>
      </c>
      <c r="AE66" s="53"/>
      <c r="AF66" s="53"/>
      <c r="AG66" s="53"/>
    </row>
    <row r="67" s="38" customFormat="true" ht="39" hidden="false" customHeight="true" outlineLevel="0" collapsed="false">
      <c r="A67" s="44" t="n">
        <v>38</v>
      </c>
      <c r="B67" s="44"/>
      <c r="C67" s="44" t="n">
        <v>38</v>
      </c>
      <c r="D67" s="44"/>
      <c r="E67" s="44"/>
      <c r="F67" s="50" t="s">
        <v>101</v>
      </c>
      <c r="G67" s="50"/>
      <c r="H67" s="50"/>
      <c r="I67" s="50"/>
      <c r="J67" s="50"/>
      <c r="K67" s="50"/>
      <c r="L67" s="50"/>
      <c r="M67" s="50"/>
      <c r="N67" s="50"/>
      <c r="O67" s="65" t="s">
        <v>91</v>
      </c>
      <c r="P67" s="65"/>
      <c r="Q67" s="44" t="s">
        <v>82</v>
      </c>
      <c r="R67" s="44"/>
      <c r="S67" s="44"/>
      <c r="T67" s="44"/>
      <c r="U67" s="51" t="n">
        <v>1</v>
      </c>
      <c r="V67" s="51"/>
      <c r="W67" s="51"/>
      <c r="X67" s="51"/>
      <c r="Y67" s="52" t="n">
        <v>4458.8</v>
      </c>
      <c r="Z67" s="52"/>
      <c r="AA67" s="52"/>
      <c r="AB67" s="52"/>
      <c r="AC67" s="52"/>
      <c r="AD67" s="53" t="n">
        <f aca="false">ROUND(U67*Y67,2)</f>
        <v>4458.8</v>
      </c>
      <c r="AE67" s="53"/>
      <c r="AF67" s="53"/>
      <c r="AG67" s="53"/>
    </row>
    <row r="68" s="38" customFormat="true" ht="39" hidden="false" customHeight="true" outlineLevel="0" collapsed="false">
      <c r="A68" s="44" t="n">
        <v>39</v>
      </c>
      <c r="B68" s="44"/>
      <c r="C68" s="44" t="n">
        <v>39</v>
      </c>
      <c r="D68" s="44"/>
      <c r="E68" s="44"/>
      <c r="F68" s="50" t="s">
        <v>102</v>
      </c>
      <c r="G68" s="50"/>
      <c r="H68" s="50"/>
      <c r="I68" s="50"/>
      <c r="J68" s="50"/>
      <c r="K68" s="50"/>
      <c r="L68" s="50"/>
      <c r="M68" s="50"/>
      <c r="N68" s="50"/>
      <c r="O68" s="65" t="s">
        <v>103</v>
      </c>
      <c r="P68" s="65"/>
      <c r="Q68" s="44" t="s">
        <v>82</v>
      </c>
      <c r="R68" s="44"/>
      <c r="S68" s="44"/>
      <c r="T68" s="44"/>
      <c r="U68" s="51" t="n">
        <v>1</v>
      </c>
      <c r="V68" s="51"/>
      <c r="W68" s="51"/>
      <c r="X68" s="51"/>
      <c r="Y68" s="52" t="n">
        <v>26153.1</v>
      </c>
      <c r="Z68" s="52"/>
      <c r="AA68" s="52"/>
      <c r="AB68" s="52"/>
      <c r="AC68" s="52"/>
      <c r="AD68" s="53" t="n">
        <f aca="false">ROUND(U68*Y68,2)</f>
        <v>26153.1</v>
      </c>
      <c r="AE68" s="53"/>
      <c r="AF68" s="53"/>
      <c r="AG68" s="53"/>
    </row>
    <row r="69" s="38" customFormat="true" ht="39" hidden="false" customHeight="true" outlineLevel="0" collapsed="false">
      <c r="A69" s="44" t="n">
        <v>40</v>
      </c>
      <c r="B69" s="44"/>
      <c r="C69" s="44" t="n">
        <v>40</v>
      </c>
      <c r="D69" s="44"/>
      <c r="E69" s="44"/>
      <c r="F69" s="50" t="s">
        <v>104</v>
      </c>
      <c r="G69" s="50"/>
      <c r="H69" s="50"/>
      <c r="I69" s="50"/>
      <c r="J69" s="50"/>
      <c r="K69" s="50"/>
      <c r="L69" s="50"/>
      <c r="M69" s="50"/>
      <c r="N69" s="50"/>
      <c r="O69" s="65" t="s">
        <v>105</v>
      </c>
      <c r="P69" s="65"/>
      <c r="Q69" s="44" t="s">
        <v>82</v>
      </c>
      <c r="R69" s="44"/>
      <c r="S69" s="44"/>
      <c r="T69" s="44"/>
      <c r="U69" s="51" t="n">
        <v>1</v>
      </c>
      <c r="V69" s="51"/>
      <c r="W69" s="51"/>
      <c r="X69" s="51"/>
      <c r="Y69" s="52" t="n">
        <v>7850.14</v>
      </c>
      <c r="Z69" s="52"/>
      <c r="AA69" s="52"/>
      <c r="AB69" s="52"/>
      <c r="AC69" s="52"/>
      <c r="AD69" s="53" t="n">
        <f aca="false">ROUND(U69*Y69,2)</f>
        <v>7850.14</v>
      </c>
      <c r="AE69" s="53"/>
      <c r="AF69" s="53"/>
      <c r="AG69" s="53"/>
    </row>
    <row r="70" s="38" customFormat="true" ht="39" hidden="false" customHeight="true" outlineLevel="0" collapsed="false">
      <c r="A70" s="44" t="n">
        <v>41</v>
      </c>
      <c r="B70" s="44"/>
      <c r="C70" s="44" t="n">
        <v>41</v>
      </c>
      <c r="D70" s="44"/>
      <c r="E70" s="44"/>
      <c r="F70" s="50" t="s">
        <v>106</v>
      </c>
      <c r="G70" s="50"/>
      <c r="H70" s="50"/>
      <c r="I70" s="50"/>
      <c r="J70" s="50"/>
      <c r="K70" s="50"/>
      <c r="L70" s="50"/>
      <c r="M70" s="50"/>
      <c r="N70" s="50"/>
      <c r="O70" s="65" t="s">
        <v>105</v>
      </c>
      <c r="P70" s="65"/>
      <c r="Q70" s="44" t="s">
        <v>82</v>
      </c>
      <c r="R70" s="44"/>
      <c r="S70" s="44"/>
      <c r="T70" s="44"/>
      <c r="U70" s="51" t="n">
        <v>2</v>
      </c>
      <c r="V70" s="51"/>
      <c r="W70" s="51"/>
      <c r="X70" s="51"/>
      <c r="Y70" s="52" t="n">
        <v>7850.115</v>
      </c>
      <c r="Z70" s="52"/>
      <c r="AA70" s="52"/>
      <c r="AB70" s="52"/>
      <c r="AC70" s="52"/>
      <c r="AD70" s="53" t="n">
        <f aca="false">ROUND(U70*Y70,2)</f>
        <v>15700.23</v>
      </c>
      <c r="AE70" s="53"/>
      <c r="AF70" s="53"/>
      <c r="AG70" s="53"/>
    </row>
    <row r="71" s="38" customFormat="true" ht="39" hidden="false" customHeight="true" outlineLevel="0" collapsed="false">
      <c r="A71" s="44" t="n">
        <v>42</v>
      </c>
      <c r="B71" s="44"/>
      <c r="C71" s="44" t="n">
        <v>42</v>
      </c>
      <c r="D71" s="44"/>
      <c r="E71" s="44"/>
      <c r="F71" s="50" t="s">
        <v>107</v>
      </c>
      <c r="G71" s="50"/>
      <c r="H71" s="50"/>
      <c r="I71" s="50"/>
      <c r="J71" s="50"/>
      <c r="K71" s="50"/>
      <c r="L71" s="50"/>
      <c r="M71" s="50"/>
      <c r="N71" s="50"/>
      <c r="O71" s="65" t="s">
        <v>105</v>
      </c>
      <c r="P71" s="65"/>
      <c r="Q71" s="44" t="s">
        <v>82</v>
      </c>
      <c r="R71" s="44"/>
      <c r="S71" s="44"/>
      <c r="T71" s="44"/>
      <c r="U71" s="51" t="n">
        <v>3</v>
      </c>
      <c r="V71" s="51"/>
      <c r="W71" s="51"/>
      <c r="X71" s="51"/>
      <c r="Y71" s="52" t="n">
        <v>7850.107</v>
      </c>
      <c r="Z71" s="52"/>
      <c r="AA71" s="52"/>
      <c r="AB71" s="52"/>
      <c r="AC71" s="52"/>
      <c r="AD71" s="53" t="n">
        <f aca="false">ROUND(U71*Y71,2)</f>
        <v>23550.32</v>
      </c>
      <c r="AE71" s="53"/>
      <c r="AF71" s="53"/>
      <c r="AG71" s="53"/>
    </row>
    <row r="72" s="38" customFormat="true" ht="39" hidden="false" customHeight="true" outlineLevel="0" collapsed="false">
      <c r="A72" s="44" t="n">
        <v>43</v>
      </c>
      <c r="B72" s="44"/>
      <c r="C72" s="44" t="n">
        <v>43</v>
      </c>
      <c r="D72" s="44"/>
      <c r="E72" s="44"/>
      <c r="F72" s="50" t="s">
        <v>108</v>
      </c>
      <c r="G72" s="50"/>
      <c r="H72" s="50"/>
      <c r="I72" s="50"/>
      <c r="J72" s="50"/>
      <c r="K72" s="50"/>
      <c r="L72" s="50"/>
      <c r="M72" s="50"/>
      <c r="N72" s="50"/>
      <c r="O72" s="65" t="s">
        <v>109</v>
      </c>
      <c r="P72" s="65"/>
      <c r="Q72" s="44" t="s">
        <v>70</v>
      </c>
      <c r="R72" s="44"/>
      <c r="S72" s="44"/>
      <c r="T72" s="44"/>
      <c r="U72" s="51" t="n">
        <v>0.94</v>
      </c>
      <c r="V72" s="51"/>
      <c r="W72" s="51"/>
      <c r="X72" s="51"/>
      <c r="Y72" s="52" t="n">
        <v>112270.36</v>
      </c>
      <c r="Z72" s="52"/>
      <c r="AA72" s="52"/>
      <c r="AB72" s="52"/>
      <c r="AC72" s="52"/>
      <c r="AD72" s="53" t="n">
        <f aca="false">ROUND(U72*Y72,2)</f>
        <v>105534.14</v>
      </c>
      <c r="AE72" s="53"/>
      <c r="AF72" s="53"/>
      <c r="AG72" s="53"/>
    </row>
    <row r="73" s="38" customFormat="true" ht="39" hidden="false" customHeight="true" outlineLevel="0" collapsed="false">
      <c r="A73" s="44" t="n">
        <v>44</v>
      </c>
      <c r="B73" s="44"/>
      <c r="C73" s="44" t="n">
        <v>44</v>
      </c>
      <c r="D73" s="44"/>
      <c r="E73" s="44"/>
      <c r="F73" s="50" t="s">
        <v>110</v>
      </c>
      <c r="G73" s="50"/>
      <c r="H73" s="50"/>
      <c r="I73" s="50"/>
      <c r="J73" s="50"/>
      <c r="K73" s="50"/>
      <c r="L73" s="50"/>
      <c r="M73" s="50"/>
      <c r="N73" s="50"/>
      <c r="O73" s="65" t="s">
        <v>111</v>
      </c>
      <c r="P73" s="65"/>
      <c r="Q73" s="44" t="s">
        <v>70</v>
      </c>
      <c r="R73" s="44"/>
      <c r="S73" s="44"/>
      <c r="T73" s="44"/>
      <c r="U73" s="51" t="n">
        <v>0.02</v>
      </c>
      <c r="V73" s="51"/>
      <c r="W73" s="51"/>
      <c r="X73" s="51"/>
      <c r="Y73" s="52" t="n">
        <v>141560.5</v>
      </c>
      <c r="Z73" s="52"/>
      <c r="AA73" s="52"/>
      <c r="AB73" s="52"/>
      <c r="AC73" s="52"/>
      <c r="AD73" s="53" t="n">
        <f aca="false">ROUND(U73*Y73,2)</f>
        <v>2831.21</v>
      </c>
      <c r="AE73" s="53"/>
      <c r="AF73" s="53"/>
      <c r="AG73" s="53"/>
    </row>
    <row r="74" s="38" customFormat="true" ht="39" hidden="false" customHeight="true" outlineLevel="0" collapsed="false">
      <c r="A74" s="44" t="n">
        <v>45</v>
      </c>
      <c r="B74" s="44"/>
      <c r="C74" s="44" t="n">
        <v>45</v>
      </c>
      <c r="D74" s="44"/>
      <c r="E74" s="44"/>
      <c r="F74" s="50" t="s">
        <v>112</v>
      </c>
      <c r="G74" s="50"/>
      <c r="H74" s="50"/>
      <c r="I74" s="50"/>
      <c r="J74" s="50"/>
      <c r="K74" s="50"/>
      <c r="L74" s="50"/>
      <c r="M74" s="50"/>
      <c r="N74" s="50"/>
      <c r="O74" s="65" t="s">
        <v>113</v>
      </c>
      <c r="P74" s="65"/>
      <c r="Q74" s="44" t="s">
        <v>114</v>
      </c>
      <c r="R74" s="44"/>
      <c r="S74" s="44"/>
      <c r="T74" s="44"/>
      <c r="U74" s="51" t="n">
        <v>0.01</v>
      </c>
      <c r="V74" s="51"/>
      <c r="W74" s="51"/>
      <c r="X74" s="51"/>
      <c r="Y74" s="52" t="n">
        <v>361190</v>
      </c>
      <c r="Z74" s="52"/>
      <c r="AA74" s="52"/>
      <c r="AB74" s="52"/>
      <c r="AC74" s="52"/>
      <c r="AD74" s="53" t="n">
        <f aca="false">ROUND(U74*Y74,2)</f>
        <v>3611.9</v>
      </c>
      <c r="AE74" s="53"/>
      <c r="AF74" s="53"/>
      <c r="AG74" s="53"/>
    </row>
    <row r="75" s="38" customFormat="true" ht="39" hidden="false" customHeight="true" outlineLevel="0" collapsed="false">
      <c r="A75" s="44" t="n">
        <v>46</v>
      </c>
      <c r="B75" s="44"/>
      <c r="C75" s="44" t="n">
        <v>46</v>
      </c>
      <c r="D75" s="44"/>
      <c r="E75" s="44"/>
      <c r="F75" s="50" t="s">
        <v>115</v>
      </c>
      <c r="G75" s="50"/>
      <c r="H75" s="50"/>
      <c r="I75" s="50"/>
      <c r="J75" s="50"/>
      <c r="K75" s="50"/>
      <c r="L75" s="50"/>
      <c r="M75" s="50"/>
      <c r="N75" s="50"/>
      <c r="O75" s="65" t="s">
        <v>113</v>
      </c>
      <c r="P75" s="65"/>
      <c r="Q75" s="44" t="s">
        <v>114</v>
      </c>
      <c r="R75" s="44"/>
      <c r="S75" s="44"/>
      <c r="T75" s="44"/>
      <c r="U75" s="51" t="n">
        <v>0.03</v>
      </c>
      <c r="V75" s="51"/>
      <c r="W75" s="51"/>
      <c r="X75" s="51"/>
      <c r="Y75" s="52" t="n">
        <v>361329.33</v>
      </c>
      <c r="Z75" s="52"/>
      <c r="AA75" s="52"/>
      <c r="AB75" s="52"/>
      <c r="AC75" s="52"/>
      <c r="AD75" s="53" t="n">
        <f aca="false">ROUND(U75*Y75,2)</f>
        <v>10839.88</v>
      </c>
      <c r="AE75" s="53"/>
      <c r="AF75" s="53"/>
      <c r="AG75" s="53"/>
    </row>
    <row r="76" s="38" customFormat="true" ht="39" hidden="false" customHeight="true" outlineLevel="0" collapsed="false">
      <c r="A76" s="44" t="n">
        <v>47</v>
      </c>
      <c r="B76" s="44"/>
      <c r="C76" s="44" t="n">
        <v>47</v>
      </c>
      <c r="D76" s="44"/>
      <c r="E76" s="44"/>
      <c r="F76" s="50" t="s">
        <v>116</v>
      </c>
      <c r="G76" s="50"/>
      <c r="H76" s="50"/>
      <c r="I76" s="50"/>
      <c r="J76" s="50"/>
      <c r="K76" s="50"/>
      <c r="L76" s="50"/>
      <c r="M76" s="50"/>
      <c r="N76" s="50"/>
      <c r="O76" s="65" t="s">
        <v>113</v>
      </c>
      <c r="P76" s="65"/>
      <c r="Q76" s="44" t="s">
        <v>114</v>
      </c>
      <c r="R76" s="44"/>
      <c r="S76" s="44"/>
      <c r="T76" s="44"/>
      <c r="U76" s="51" t="n">
        <v>0.04</v>
      </c>
      <c r="V76" s="51"/>
      <c r="W76" s="51"/>
      <c r="X76" s="51"/>
      <c r="Y76" s="52" t="n">
        <v>361182</v>
      </c>
      <c r="Z76" s="52"/>
      <c r="AA76" s="52"/>
      <c r="AB76" s="52"/>
      <c r="AC76" s="52"/>
      <c r="AD76" s="53" t="n">
        <f aca="false">ROUND(U76*Y76,2)</f>
        <v>14447.28</v>
      </c>
      <c r="AE76" s="53"/>
      <c r="AF76" s="53"/>
      <c r="AG76" s="53"/>
    </row>
    <row r="77" s="38" customFormat="true" ht="39" hidden="false" customHeight="true" outlineLevel="0" collapsed="false">
      <c r="A77" s="44" t="n">
        <v>48</v>
      </c>
      <c r="B77" s="44"/>
      <c r="C77" s="44" t="n">
        <v>48</v>
      </c>
      <c r="D77" s="44"/>
      <c r="E77" s="44"/>
      <c r="F77" s="50" t="s">
        <v>117</v>
      </c>
      <c r="G77" s="50"/>
      <c r="H77" s="50"/>
      <c r="I77" s="50"/>
      <c r="J77" s="50"/>
      <c r="K77" s="50"/>
      <c r="L77" s="50"/>
      <c r="M77" s="50"/>
      <c r="N77" s="50"/>
      <c r="O77" s="65" t="s">
        <v>118</v>
      </c>
      <c r="P77" s="65"/>
      <c r="Q77" s="44" t="s">
        <v>114</v>
      </c>
      <c r="R77" s="44"/>
      <c r="S77" s="44"/>
      <c r="T77" s="44"/>
      <c r="U77" s="51" t="n">
        <v>0.02</v>
      </c>
      <c r="V77" s="51"/>
      <c r="W77" s="51"/>
      <c r="X77" s="51"/>
      <c r="Y77" s="52" t="n">
        <v>679891.5</v>
      </c>
      <c r="Z77" s="52"/>
      <c r="AA77" s="52"/>
      <c r="AB77" s="52"/>
      <c r="AC77" s="52"/>
      <c r="AD77" s="53" t="n">
        <f aca="false">ROUND(U77*Y77,2)</f>
        <v>13597.83</v>
      </c>
      <c r="AE77" s="53"/>
      <c r="AF77" s="53"/>
      <c r="AG77" s="53"/>
    </row>
    <row r="78" s="38" customFormat="true" ht="39" hidden="false" customHeight="true" outlineLevel="0" collapsed="false">
      <c r="A78" s="44" t="n">
        <v>49</v>
      </c>
      <c r="B78" s="44"/>
      <c r="C78" s="44" t="n">
        <v>49</v>
      </c>
      <c r="D78" s="44"/>
      <c r="E78" s="44"/>
      <c r="F78" s="50" t="s">
        <v>119</v>
      </c>
      <c r="G78" s="50"/>
      <c r="H78" s="50"/>
      <c r="I78" s="50"/>
      <c r="J78" s="50"/>
      <c r="K78" s="50"/>
      <c r="L78" s="50"/>
      <c r="M78" s="50"/>
      <c r="N78" s="50"/>
      <c r="O78" s="65" t="s">
        <v>91</v>
      </c>
      <c r="P78" s="65"/>
      <c r="Q78" s="44" t="s">
        <v>82</v>
      </c>
      <c r="R78" s="44"/>
      <c r="S78" s="44"/>
      <c r="T78" s="44"/>
      <c r="U78" s="51" t="n">
        <v>1</v>
      </c>
      <c r="V78" s="51"/>
      <c r="W78" s="51"/>
      <c r="X78" s="51"/>
      <c r="Y78" s="52" t="n">
        <v>4458.8</v>
      </c>
      <c r="Z78" s="52"/>
      <c r="AA78" s="52"/>
      <c r="AB78" s="52"/>
      <c r="AC78" s="52"/>
      <c r="AD78" s="53" t="n">
        <f aca="false">ROUND(U78*Y78,2)</f>
        <v>4458.8</v>
      </c>
      <c r="AE78" s="53"/>
      <c r="AF78" s="53"/>
      <c r="AG78" s="53"/>
    </row>
    <row r="79" s="38" customFormat="true" ht="39" hidden="false" customHeight="true" outlineLevel="0" collapsed="false">
      <c r="A79" s="44" t="n">
        <v>50</v>
      </c>
      <c r="B79" s="44"/>
      <c r="C79" s="44" t="n">
        <v>50</v>
      </c>
      <c r="D79" s="44"/>
      <c r="E79" s="44"/>
      <c r="F79" s="50" t="s">
        <v>120</v>
      </c>
      <c r="G79" s="50"/>
      <c r="H79" s="50"/>
      <c r="I79" s="50"/>
      <c r="J79" s="50"/>
      <c r="K79" s="50"/>
      <c r="L79" s="50"/>
      <c r="M79" s="50"/>
      <c r="N79" s="50"/>
      <c r="O79" s="65" t="s">
        <v>121</v>
      </c>
      <c r="P79" s="65"/>
      <c r="Q79" s="44" t="s">
        <v>82</v>
      </c>
      <c r="R79" s="44"/>
      <c r="S79" s="44"/>
      <c r="T79" s="44"/>
      <c r="U79" s="51" t="n">
        <v>1</v>
      </c>
      <c r="V79" s="51"/>
      <c r="W79" s="51"/>
      <c r="X79" s="51"/>
      <c r="Y79" s="52" t="n">
        <v>9873.28</v>
      </c>
      <c r="Z79" s="52"/>
      <c r="AA79" s="52"/>
      <c r="AB79" s="52"/>
      <c r="AC79" s="52"/>
      <c r="AD79" s="53" t="n">
        <f aca="false">ROUND(U79*Y79,2)</f>
        <v>9873.28</v>
      </c>
      <c r="AE79" s="53"/>
      <c r="AF79" s="53"/>
      <c r="AG79" s="53"/>
    </row>
    <row r="80" s="38" customFormat="true" ht="39" hidden="false" customHeight="true" outlineLevel="0" collapsed="false">
      <c r="A80" s="44" t="n">
        <v>51</v>
      </c>
      <c r="B80" s="44"/>
      <c r="C80" s="44" t="n">
        <v>51</v>
      </c>
      <c r="D80" s="44"/>
      <c r="E80" s="44"/>
      <c r="F80" s="50" t="s">
        <v>122</v>
      </c>
      <c r="G80" s="50"/>
      <c r="H80" s="50"/>
      <c r="I80" s="50"/>
      <c r="J80" s="50"/>
      <c r="K80" s="50"/>
      <c r="L80" s="50"/>
      <c r="M80" s="50"/>
      <c r="N80" s="50"/>
      <c r="O80" s="65" t="s">
        <v>123</v>
      </c>
      <c r="P80" s="65"/>
      <c r="Q80" s="44" t="s">
        <v>82</v>
      </c>
      <c r="R80" s="44"/>
      <c r="S80" s="44"/>
      <c r="T80" s="44"/>
      <c r="U80" s="51" t="n">
        <v>9</v>
      </c>
      <c r="V80" s="51"/>
      <c r="W80" s="51"/>
      <c r="X80" s="51"/>
      <c r="Y80" s="52" t="n">
        <v>14596.013</v>
      </c>
      <c r="Z80" s="52"/>
      <c r="AA80" s="52"/>
      <c r="AB80" s="52"/>
      <c r="AC80" s="52"/>
      <c r="AD80" s="53" t="n">
        <f aca="false">ROUND(U80*Y80,2)</f>
        <v>131364.12</v>
      </c>
      <c r="AE80" s="53"/>
      <c r="AF80" s="53"/>
      <c r="AG80" s="53"/>
    </row>
    <row r="81" s="38" customFormat="true" ht="39" hidden="false" customHeight="true" outlineLevel="0" collapsed="false">
      <c r="A81" s="44" t="n">
        <v>52</v>
      </c>
      <c r="B81" s="44"/>
      <c r="C81" s="44" t="n">
        <v>52</v>
      </c>
      <c r="D81" s="44"/>
      <c r="E81" s="44"/>
      <c r="F81" s="50" t="s">
        <v>124</v>
      </c>
      <c r="G81" s="50"/>
      <c r="H81" s="50"/>
      <c r="I81" s="50"/>
      <c r="J81" s="50"/>
      <c r="K81" s="50"/>
      <c r="L81" s="50"/>
      <c r="M81" s="50"/>
      <c r="N81" s="50"/>
      <c r="O81" s="65" t="s">
        <v>123</v>
      </c>
      <c r="P81" s="65"/>
      <c r="Q81" s="44" t="s">
        <v>82</v>
      </c>
      <c r="R81" s="44"/>
      <c r="S81" s="44"/>
      <c r="T81" s="44"/>
      <c r="U81" s="51" t="n">
        <v>1</v>
      </c>
      <c r="V81" s="51"/>
      <c r="W81" s="51"/>
      <c r="X81" s="51"/>
      <c r="Y81" s="52" t="n">
        <v>14596.07</v>
      </c>
      <c r="Z81" s="52"/>
      <c r="AA81" s="52"/>
      <c r="AB81" s="52"/>
      <c r="AC81" s="52"/>
      <c r="AD81" s="53" t="n">
        <f aca="false">ROUND(U81*Y81,2)</f>
        <v>14596.07</v>
      </c>
      <c r="AE81" s="53"/>
      <c r="AF81" s="53"/>
      <c r="AG81" s="53"/>
    </row>
    <row r="82" s="38" customFormat="true" ht="39" hidden="false" customHeight="true" outlineLevel="0" collapsed="false">
      <c r="A82" s="44" t="n">
        <v>53</v>
      </c>
      <c r="B82" s="44"/>
      <c r="C82" s="44" t="n">
        <v>53</v>
      </c>
      <c r="D82" s="44"/>
      <c r="E82" s="44"/>
      <c r="F82" s="50" t="s">
        <v>125</v>
      </c>
      <c r="G82" s="50"/>
      <c r="H82" s="50"/>
      <c r="I82" s="50"/>
      <c r="J82" s="50"/>
      <c r="K82" s="50"/>
      <c r="L82" s="50"/>
      <c r="M82" s="50"/>
      <c r="N82" s="50"/>
      <c r="O82" s="65" t="s">
        <v>126</v>
      </c>
      <c r="P82" s="65"/>
      <c r="Q82" s="44" t="s">
        <v>82</v>
      </c>
      <c r="R82" s="44"/>
      <c r="S82" s="44"/>
      <c r="T82" s="44"/>
      <c r="U82" s="51" t="n">
        <v>1</v>
      </c>
      <c r="V82" s="51"/>
      <c r="W82" s="51"/>
      <c r="X82" s="51"/>
      <c r="Y82" s="52" t="n">
        <v>12421.91</v>
      </c>
      <c r="Z82" s="52"/>
      <c r="AA82" s="52"/>
      <c r="AB82" s="52"/>
      <c r="AC82" s="52"/>
      <c r="AD82" s="53" t="n">
        <f aca="false">ROUND(U82*Y82,2)</f>
        <v>12421.91</v>
      </c>
      <c r="AE82" s="53"/>
      <c r="AF82" s="53"/>
      <c r="AG82" s="53"/>
    </row>
    <row r="83" s="38" customFormat="true" ht="39" hidden="false" customHeight="true" outlineLevel="0" collapsed="false">
      <c r="A83" s="44" t="n">
        <v>54</v>
      </c>
      <c r="B83" s="44"/>
      <c r="C83" s="44" t="n">
        <v>54</v>
      </c>
      <c r="D83" s="44"/>
      <c r="E83" s="44"/>
      <c r="F83" s="50" t="s">
        <v>127</v>
      </c>
      <c r="G83" s="50"/>
      <c r="H83" s="50"/>
      <c r="I83" s="50"/>
      <c r="J83" s="50"/>
      <c r="K83" s="50"/>
      <c r="L83" s="50"/>
      <c r="M83" s="50"/>
      <c r="N83" s="50"/>
      <c r="O83" s="65" t="s">
        <v>126</v>
      </c>
      <c r="P83" s="65"/>
      <c r="Q83" s="44" t="s">
        <v>82</v>
      </c>
      <c r="R83" s="44"/>
      <c r="S83" s="44"/>
      <c r="T83" s="44"/>
      <c r="U83" s="51" t="n">
        <v>4</v>
      </c>
      <c r="V83" s="51"/>
      <c r="W83" s="51"/>
      <c r="X83" s="51"/>
      <c r="Y83" s="52" t="n">
        <v>12421.933</v>
      </c>
      <c r="Z83" s="52"/>
      <c r="AA83" s="52"/>
      <c r="AB83" s="52"/>
      <c r="AC83" s="52"/>
      <c r="AD83" s="53" t="n">
        <f aca="false">ROUND(U83*Y83,2)</f>
        <v>49687.73</v>
      </c>
      <c r="AE83" s="53"/>
      <c r="AF83" s="53"/>
      <c r="AG83" s="53"/>
    </row>
    <row r="84" s="38" customFormat="true" ht="39" hidden="false" customHeight="true" outlineLevel="0" collapsed="false">
      <c r="A84" s="44" t="n">
        <v>55</v>
      </c>
      <c r="B84" s="44"/>
      <c r="C84" s="44" t="n">
        <v>55</v>
      </c>
      <c r="D84" s="44"/>
      <c r="E84" s="44"/>
      <c r="F84" s="50" t="s">
        <v>128</v>
      </c>
      <c r="G84" s="50"/>
      <c r="H84" s="50"/>
      <c r="I84" s="50"/>
      <c r="J84" s="50"/>
      <c r="K84" s="50"/>
      <c r="L84" s="50"/>
      <c r="M84" s="50"/>
      <c r="N84" s="50"/>
      <c r="O84" s="65" t="s">
        <v>91</v>
      </c>
      <c r="P84" s="65"/>
      <c r="Q84" s="44" t="s">
        <v>82</v>
      </c>
      <c r="R84" s="44"/>
      <c r="S84" s="44"/>
      <c r="T84" s="44"/>
      <c r="U84" s="51" t="n">
        <v>1</v>
      </c>
      <c r="V84" s="51"/>
      <c r="W84" s="51"/>
      <c r="X84" s="51"/>
      <c r="Y84" s="52" t="n">
        <v>4458.8</v>
      </c>
      <c r="Z84" s="52"/>
      <c r="AA84" s="52"/>
      <c r="AB84" s="52"/>
      <c r="AC84" s="52"/>
      <c r="AD84" s="53" t="n">
        <f aca="false">ROUND(U84*Y84,2)</f>
        <v>4458.8</v>
      </c>
      <c r="AE84" s="53"/>
      <c r="AF84" s="53"/>
      <c r="AG84" s="53"/>
    </row>
    <row r="85" s="38" customFormat="true" ht="39" hidden="false" customHeight="true" outlineLevel="0" collapsed="false">
      <c r="A85" s="44" t="n">
        <v>56</v>
      </c>
      <c r="B85" s="44"/>
      <c r="C85" s="44" t="n">
        <v>56</v>
      </c>
      <c r="D85" s="44"/>
      <c r="E85" s="44"/>
      <c r="F85" s="50" t="s">
        <v>129</v>
      </c>
      <c r="G85" s="50"/>
      <c r="H85" s="50"/>
      <c r="I85" s="50"/>
      <c r="J85" s="50"/>
      <c r="K85" s="50"/>
      <c r="L85" s="50"/>
      <c r="M85" s="50"/>
      <c r="N85" s="50"/>
      <c r="O85" s="65" t="s">
        <v>91</v>
      </c>
      <c r="P85" s="65"/>
      <c r="Q85" s="44" t="s">
        <v>82</v>
      </c>
      <c r="R85" s="44"/>
      <c r="S85" s="44"/>
      <c r="T85" s="44"/>
      <c r="U85" s="51" t="n">
        <v>1</v>
      </c>
      <c r="V85" s="51"/>
      <c r="W85" s="51"/>
      <c r="X85" s="51"/>
      <c r="Y85" s="52" t="n">
        <v>4458.8</v>
      </c>
      <c r="Z85" s="52"/>
      <c r="AA85" s="52"/>
      <c r="AB85" s="52"/>
      <c r="AC85" s="52"/>
      <c r="AD85" s="53" t="n">
        <f aca="false">ROUND(U85*Y85,2)</f>
        <v>4458.8</v>
      </c>
      <c r="AE85" s="53"/>
      <c r="AF85" s="53"/>
      <c r="AG85" s="53"/>
    </row>
    <row r="86" s="38" customFormat="true" ht="39" hidden="false" customHeight="true" outlineLevel="0" collapsed="false">
      <c r="A86" s="44" t="n">
        <v>57</v>
      </c>
      <c r="B86" s="44"/>
      <c r="C86" s="44" t="n">
        <v>57</v>
      </c>
      <c r="D86" s="44"/>
      <c r="E86" s="44"/>
      <c r="F86" s="50" t="s">
        <v>130</v>
      </c>
      <c r="G86" s="50"/>
      <c r="H86" s="50"/>
      <c r="I86" s="50"/>
      <c r="J86" s="50"/>
      <c r="K86" s="50"/>
      <c r="L86" s="50"/>
      <c r="M86" s="50"/>
      <c r="N86" s="50"/>
      <c r="O86" s="65" t="s">
        <v>95</v>
      </c>
      <c r="P86" s="65"/>
      <c r="Q86" s="44" t="s">
        <v>82</v>
      </c>
      <c r="R86" s="44"/>
      <c r="S86" s="44"/>
      <c r="T86" s="44"/>
      <c r="U86" s="51" t="n">
        <v>1</v>
      </c>
      <c r="V86" s="51"/>
      <c r="W86" s="51"/>
      <c r="X86" s="51"/>
      <c r="Y86" s="52" t="n">
        <v>9467.37</v>
      </c>
      <c r="Z86" s="52"/>
      <c r="AA86" s="52"/>
      <c r="AB86" s="52"/>
      <c r="AC86" s="52"/>
      <c r="AD86" s="53" t="n">
        <f aca="false">ROUND(U86*Y86,2)</f>
        <v>9467.37</v>
      </c>
      <c r="AE86" s="53"/>
      <c r="AF86" s="53"/>
      <c r="AG86" s="53"/>
    </row>
    <row r="87" s="38" customFormat="true" ht="39" hidden="false" customHeight="true" outlineLevel="0" collapsed="false">
      <c r="A87" s="44" t="n">
        <v>58</v>
      </c>
      <c r="B87" s="44"/>
      <c r="C87" s="44" t="n">
        <v>58</v>
      </c>
      <c r="D87" s="44"/>
      <c r="E87" s="44"/>
      <c r="F87" s="50" t="s">
        <v>131</v>
      </c>
      <c r="G87" s="50"/>
      <c r="H87" s="50"/>
      <c r="I87" s="50"/>
      <c r="J87" s="50"/>
      <c r="K87" s="50"/>
      <c r="L87" s="50"/>
      <c r="M87" s="50"/>
      <c r="N87" s="50"/>
      <c r="O87" s="65" t="s">
        <v>132</v>
      </c>
      <c r="P87" s="65"/>
      <c r="Q87" s="44" t="s">
        <v>114</v>
      </c>
      <c r="R87" s="44"/>
      <c r="S87" s="44"/>
      <c r="T87" s="44"/>
      <c r="U87" s="51" t="n">
        <v>0.01</v>
      </c>
      <c r="V87" s="51"/>
      <c r="W87" s="51"/>
      <c r="X87" s="51"/>
      <c r="Y87" s="52" t="n">
        <v>313823</v>
      </c>
      <c r="Z87" s="52"/>
      <c r="AA87" s="52"/>
      <c r="AB87" s="52"/>
      <c r="AC87" s="52"/>
      <c r="AD87" s="53" t="n">
        <f aca="false">ROUND(U87*Y87,2)</f>
        <v>3138.23</v>
      </c>
      <c r="AE87" s="53"/>
      <c r="AF87" s="53"/>
      <c r="AG87" s="53"/>
    </row>
    <row r="88" s="38" customFormat="true" ht="27.75" hidden="false" customHeight="true" outlineLevel="0" collapsed="false">
      <c r="A88" s="44"/>
      <c r="B88" s="44"/>
      <c r="C88" s="44"/>
      <c r="D88" s="44"/>
      <c r="E88" s="44"/>
      <c r="F88" s="50" t="s">
        <v>57</v>
      </c>
      <c r="G88" s="50"/>
      <c r="H88" s="50"/>
      <c r="I88" s="50"/>
      <c r="J88" s="50"/>
      <c r="K88" s="50"/>
      <c r="L88" s="50"/>
      <c r="M88" s="50"/>
      <c r="N88" s="50"/>
      <c r="O88" s="65"/>
      <c r="P88" s="65"/>
      <c r="Q88" s="44"/>
      <c r="R88" s="44"/>
      <c r="S88" s="44"/>
      <c r="T88" s="44"/>
      <c r="U88" s="66"/>
      <c r="V88" s="66"/>
      <c r="W88" s="66"/>
      <c r="X88" s="66"/>
      <c r="Y88" s="49"/>
      <c r="Z88" s="49"/>
      <c r="AA88" s="49"/>
      <c r="AB88" s="49"/>
      <c r="AC88" s="49"/>
      <c r="AD88" s="53" t="n">
        <f aca="false">SUM(AD30:AD87)</f>
        <v>4624189.98</v>
      </c>
      <c r="AE88" s="53"/>
      <c r="AF88" s="53"/>
      <c r="AG88" s="53"/>
    </row>
    <row r="89" s="38" customFormat="true" ht="27.75" hidden="false" customHeight="true" outlineLevel="0" collapsed="false">
      <c r="A89" s="44"/>
      <c r="B89" s="44"/>
      <c r="C89" s="44"/>
      <c r="D89" s="44"/>
      <c r="E89" s="44"/>
      <c r="F89" s="50" t="s">
        <v>133</v>
      </c>
      <c r="G89" s="50"/>
      <c r="H89" s="50"/>
      <c r="I89" s="50"/>
      <c r="J89" s="50"/>
      <c r="K89" s="50"/>
      <c r="L89" s="50"/>
      <c r="M89" s="50"/>
      <c r="N89" s="50"/>
      <c r="O89" s="65"/>
      <c r="P89" s="65"/>
      <c r="Q89" s="44"/>
      <c r="R89" s="44"/>
      <c r="S89" s="44"/>
      <c r="T89" s="44"/>
      <c r="U89" s="66"/>
      <c r="V89" s="66"/>
      <c r="W89" s="66"/>
      <c r="X89" s="66"/>
      <c r="Y89" s="49"/>
      <c r="Z89" s="49"/>
      <c r="AA89" s="49"/>
      <c r="AB89" s="49"/>
      <c r="AC89" s="49"/>
      <c r="AD89" s="53" t="n">
        <v>-0.03</v>
      </c>
      <c r="AE89" s="53"/>
      <c r="AF89" s="53"/>
      <c r="AG89" s="53"/>
    </row>
    <row r="90" s="38" customFormat="true" ht="27.75" hidden="false" customHeight="true" outlineLevel="0" collapsed="false">
      <c r="A90" s="44"/>
      <c r="B90" s="44"/>
      <c r="C90" s="44"/>
      <c r="D90" s="44"/>
      <c r="E90" s="44"/>
      <c r="F90" s="50" t="s">
        <v>58</v>
      </c>
      <c r="G90" s="50"/>
      <c r="H90" s="50"/>
      <c r="I90" s="50"/>
      <c r="J90" s="50"/>
      <c r="K90" s="50"/>
      <c r="L90" s="50"/>
      <c r="M90" s="50"/>
      <c r="N90" s="50"/>
      <c r="O90" s="65"/>
      <c r="P90" s="65"/>
      <c r="Q90" s="44"/>
      <c r="R90" s="44"/>
      <c r="S90" s="44"/>
      <c r="T90" s="44"/>
      <c r="U90" s="66"/>
      <c r="V90" s="66"/>
      <c r="W90" s="66"/>
      <c r="X90" s="66"/>
      <c r="Y90" s="49"/>
      <c r="Z90" s="49"/>
      <c r="AA90" s="49"/>
      <c r="AB90" s="49"/>
      <c r="AC90" s="49"/>
      <c r="AD90" s="53" t="n">
        <f aca="false">AD88+AD89</f>
        <v>4624189.95</v>
      </c>
      <c r="AE90" s="53"/>
      <c r="AF90" s="53"/>
      <c r="AG90" s="53"/>
    </row>
    <row r="91" s="38" customFormat="true" ht="27.75" hidden="false" customHeight="true" outlineLevel="0" collapsed="false">
      <c r="A91" s="44"/>
      <c r="B91" s="44"/>
      <c r="C91" s="44"/>
      <c r="D91" s="44"/>
      <c r="E91" s="44"/>
      <c r="F91" s="50" t="s">
        <v>59</v>
      </c>
      <c r="G91" s="50"/>
      <c r="H91" s="50"/>
      <c r="I91" s="50"/>
      <c r="J91" s="50"/>
      <c r="K91" s="50"/>
      <c r="L91" s="50"/>
      <c r="M91" s="50"/>
      <c r="N91" s="50"/>
      <c r="O91" s="65"/>
      <c r="P91" s="65"/>
      <c r="Q91" s="44"/>
      <c r="R91" s="44"/>
      <c r="S91" s="44"/>
      <c r="T91" s="44"/>
      <c r="U91" s="66"/>
      <c r="V91" s="66"/>
      <c r="W91" s="66"/>
      <c r="X91" s="66"/>
      <c r="Y91" s="49"/>
      <c r="Z91" s="49"/>
      <c r="AA91" s="49"/>
      <c r="AB91" s="49"/>
      <c r="AC91" s="49"/>
      <c r="AD91" s="53" t="n">
        <f aca="false">ROUND(AD90*22/(100+22),2)</f>
        <v>833870.32</v>
      </c>
      <c r="AE91" s="53"/>
      <c r="AF91" s="53"/>
      <c r="AG91" s="53"/>
    </row>
    <row r="92" s="38" customFormat="true" ht="27.75" hidden="false" customHeight="true" outlineLevel="0" collapsed="false">
      <c r="A92" s="44"/>
      <c r="B92" s="44"/>
      <c r="C92" s="44"/>
      <c r="D92" s="44"/>
      <c r="E92" s="44"/>
      <c r="F92" s="50" t="s">
        <v>60</v>
      </c>
      <c r="G92" s="50"/>
      <c r="H92" s="50"/>
      <c r="I92" s="50"/>
      <c r="J92" s="50"/>
      <c r="K92" s="50"/>
      <c r="L92" s="50"/>
      <c r="M92" s="50"/>
      <c r="N92" s="50"/>
      <c r="O92" s="65"/>
      <c r="P92" s="65"/>
      <c r="Q92" s="44"/>
      <c r="R92" s="44"/>
      <c r="S92" s="44"/>
      <c r="T92" s="44"/>
      <c r="U92" s="66"/>
      <c r="V92" s="66"/>
      <c r="W92" s="66"/>
      <c r="X92" s="66"/>
      <c r="Y92" s="49"/>
      <c r="Z92" s="49"/>
      <c r="AA92" s="49"/>
      <c r="AB92" s="49"/>
      <c r="AC92" s="49"/>
      <c r="AD92" s="53" t="n">
        <f aca="false">AD90-AD91</f>
        <v>3790319.63</v>
      </c>
      <c r="AE92" s="53"/>
      <c r="AF92" s="53"/>
      <c r="AG92" s="53"/>
    </row>
    <row r="93" s="1" customFormat="true" ht="3.75" hidden="false" customHeight="true" outlineLevel="0" collapsed="false">
      <c r="AD93" s="55"/>
    </row>
    <row r="94" s="1" customFormat="true" ht="30" hidden="false" customHeight="true" outlineLevel="0" collapsed="false">
      <c r="C94" s="56" t="s">
        <v>61</v>
      </c>
      <c r="F94" s="57"/>
      <c r="G94" s="57"/>
      <c r="H94" s="57"/>
      <c r="I94" s="57"/>
      <c r="K94" s="58"/>
      <c r="L94" s="58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</row>
    <row r="95" s="11" customFormat="true" ht="10.5" hidden="false" customHeight="true" outlineLevel="0" collapsed="false">
      <c r="A95" s="1"/>
      <c r="B95" s="1"/>
      <c r="C95" s="1"/>
      <c r="D95" s="1"/>
      <c r="E95" s="1"/>
      <c r="F95" s="60" t="s">
        <v>62</v>
      </c>
      <c r="G95" s="60"/>
      <c r="H95" s="60"/>
      <c r="I95" s="60"/>
      <c r="J95" s="1"/>
      <c r="K95" s="60" t="s">
        <v>63</v>
      </c>
      <c r="L95" s="60"/>
      <c r="M95" s="1"/>
      <c r="N95" s="60" t="s">
        <v>64</v>
      </c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</row>
    <row r="96" s="2" customFormat="true" ht="3.75" hidden="false" customHeight="true" outlineLevel="0" collapsed="false">
      <c r="A96" s="1"/>
      <c r="B96" s="1"/>
      <c r="C96" s="1"/>
      <c r="D96" s="1"/>
      <c r="E96" s="1"/>
      <c r="F96" s="61"/>
      <c r="G96" s="61"/>
      <c r="H96" s="61"/>
      <c r="I96" s="61"/>
      <c r="J96" s="1"/>
      <c r="K96" s="61"/>
      <c r="L96" s="61"/>
      <c r="M96" s="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2"/>
      <c r="AE96" s="61"/>
      <c r="AF96" s="61"/>
      <c r="AG96" s="61"/>
    </row>
    <row r="97" s="1" customFormat="true" ht="15.75" hidden="false" customHeight="true" outlineLevel="0" collapsed="false">
      <c r="G97" s="63" t="s">
        <v>65</v>
      </c>
      <c r="AD97" s="64"/>
    </row>
    <row r="98" s="1" customFormat="true" ht="3.75" hidden="false" customHeight="true" outlineLevel="0" collapsed="false">
      <c r="G98" s="56"/>
      <c r="AD98" s="64"/>
    </row>
    <row r="99" s="1" customFormat="true" ht="30" hidden="false" customHeight="true" outlineLevel="0" collapsed="false">
      <c r="C99" s="56" t="s">
        <v>66</v>
      </c>
      <c r="F99" s="57"/>
      <c r="G99" s="57"/>
      <c r="H99" s="57"/>
      <c r="I99" s="57"/>
      <c r="K99" s="58"/>
      <c r="L99" s="58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</row>
    <row r="100" s="11" customFormat="true" ht="10.5" hidden="false" customHeight="true" outlineLevel="0" collapsed="false">
      <c r="A100" s="1"/>
      <c r="B100" s="1"/>
      <c r="C100" s="1"/>
      <c r="D100" s="1"/>
      <c r="E100" s="1"/>
      <c r="F100" s="60" t="s">
        <v>62</v>
      </c>
      <c r="G100" s="60"/>
      <c r="H100" s="60"/>
      <c r="I100" s="60"/>
      <c r="J100" s="1"/>
      <c r="K100" s="60" t="s">
        <v>63</v>
      </c>
      <c r="L100" s="60"/>
      <c r="M100" s="1"/>
      <c r="N100" s="60" t="s">
        <v>64</v>
      </c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</row>
    <row r="101" s="2" customFormat="true" ht="3.75" hidden="false" customHeight="true" outlineLevel="0" collapsed="false">
      <c r="A101" s="1"/>
      <c r="B101" s="1"/>
      <c r="C101" s="1"/>
      <c r="D101" s="1"/>
      <c r="E101" s="1"/>
      <c r="F101" s="61"/>
      <c r="G101" s="61"/>
      <c r="H101" s="61"/>
      <c r="I101" s="61"/>
      <c r="J101" s="1"/>
      <c r="K101" s="61"/>
      <c r="L101" s="61"/>
      <c r="M101" s="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2"/>
      <c r="AE101" s="61"/>
      <c r="AF101" s="61"/>
      <c r="AG101" s="61"/>
    </row>
    <row r="102" s="1" customFormat="true" ht="15.75" hidden="false" customHeight="true" outlineLevel="0" collapsed="false">
      <c r="G102" s="63" t="s">
        <v>65</v>
      </c>
      <c r="AD102" s="64"/>
    </row>
  </sheetData>
  <mergeCells count="567">
    <mergeCell ref="AD4:AG4"/>
    <mergeCell ref="Y5:AC5"/>
    <mergeCell ref="AD5:AG5"/>
    <mergeCell ref="E6:AA6"/>
    <mergeCell ref="AD6:AG6"/>
    <mergeCell ref="AD7:AG7"/>
    <mergeCell ref="H8:AA8"/>
    <mergeCell ref="AD8:AG8"/>
    <mergeCell ref="AD9:AG10"/>
    <mergeCell ref="E10:AC10"/>
    <mergeCell ref="AD11:AG12"/>
    <mergeCell ref="C12:AC12"/>
    <mergeCell ref="W13:AC14"/>
    <mergeCell ref="AD13:AG14"/>
    <mergeCell ref="S15:AB15"/>
    <mergeCell ref="AD15:AG15"/>
    <mergeCell ref="AD16:AE16"/>
    <mergeCell ref="Z17:AC17"/>
    <mergeCell ref="AD17:AG17"/>
    <mergeCell ref="N19:P20"/>
    <mergeCell ref="Q19:U20"/>
    <mergeCell ref="W19:AD19"/>
    <mergeCell ref="W20:Z20"/>
    <mergeCell ref="AA20:AD20"/>
    <mergeCell ref="N21:P21"/>
    <mergeCell ref="Q21:U21"/>
    <mergeCell ref="W21:Z21"/>
    <mergeCell ref="AA21:AD21"/>
    <mergeCell ref="J22:S22"/>
    <mergeCell ref="B23:AG23"/>
    <mergeCell ref="O24:AD24"/>
    <mergeCell ref="A26:E26"/>
    <mergeCell ref="F26:N27"/>
    <mergeCell ref="O26:P27"/>
    <mergeCell ref="Q26:T27"/>
    <mergeCell ref="U26:AG26"/>
    <mergeCell ref="A27:B27"/>
    <mergeCell ref="C27:E27"/>
    <mergeCell ref="U27:X27"/>
    <mergeCell ref="Y27:AC27"/>
    <mergeCell ref="AD27:AG27"/>
    <mergeCell ref="A28:B28"/>
    <mergeCell ref="C28:E28"/>
    <mergeCell ref="F28:N28"/>
    <mergeCell ref="O28:P28"/>
    <mergeCell ref="Q28:T28"/>
    <mergeCell ref="U28:X28"/>
    <mergeCell ref="Y28:AC28"/>
    <mergeCell ref="AD28:AG28"/>
    <mergeCell ref="A29:AC29"/>
    <mergeCell ref="AD29:AG29"/>
    <mergeCell ref="A30:B30"/>
    <mergeCell ref="C30:E30"/>
    <mergeCell ref="F30:N30"/>
    <mergeCell ref="O30:P30"/>
    <mergeCell ref="Q30:T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B36"/>
    <mergeCell ref="C36:E36"/>
    <mergeCell ref="F36:N36"/>
    <mergeCell ref="O36:P36"/>
    <mergeCell ref="Q36:T36"/>
    <mergeCell ref="U36:X36"/>
    <mergeCell ref="Y36:AC36"/>
    <mergeCell ref="AD36:AG36"/>
    <mergeCell ref="A37:B37"/>
    <mergeCell ref="C37:E37"/>
    <mergeCell ref="F37:N37"/>
    <mergeCell ref="O37:P37"/>
    <mergeCell ref="Q37:T37"/>
    <mergeCell ref="U37:X37"/>
    <mergeCell ref="Y37:AC37"/>
    <mergeCell ref="AD37:AG37"/>
    <mergeCell ref="A38:B38"/>
    <mergeCell ref="C38:E38"/>
    <mergeCell ref="F38:N38"/>
    <mergeCell ref="O38:P38"/>
    <mergeCell ref="Q38:T38"/>
    <mergeCell ref="U38:X38"/>
    <mergeCell ref="Y38:AC38"/>
    <mergeCell ref="AD38:AG38"/>
    <mergeCell ref="A39:B39"/>
    <mergeCell ref="C39:E39"/>
    <mergeCell ref="F39:N39"/>
    <mergeCell ref="O39:P39"/>
    <mergeCell ref="Q39:T39"/>
    <mergeCell ref="U39:X39"/>
    <mergeCell ref="Y39:AC39"/>
    <mergeCell ref="AD39:AG39"/>
    <mergeCell ref="A40:B40"/>
    <mergeCell ref="C40:E40"/>
    <mergeCell ref="F40:N40"/>
    <mergeCell ref="O40:P40"/>
    <mergeCell ref="Q40:T40"/>
    <mergeCell ref="U40:X40"/>
    <mergeCell ref="Y40:AC40"/>
    <mergeCell ref="AD40:AG40"/>
    <mergeCell ref="A41:B41"/>
    <mergeCell ref="C41:E41"/>
    <mergeCell ref="F41:N41"/>
    <mergeCell ref="O41:P41"/>
    <mergeCell ref="Q41:T41"/>
    <mergeCell ref="U41:X41"/>
    <mergeCell ref="Y41:AC41"/>
    <mergeCell ref="AD41:AG41"/>
    <mergeCell ref="A42:B42"/>
    <mergeCell ref="C42:E42"/>
    <mergeCell ref="F42:N42"/>
    <mergeCell ref="O42:P42"/>
    <mergeCell ref="Q42:T42"/>
    <mergeCell ref="U42:X42"/>
    <mergeCell ref="Y42:AC42"/>
    <mergeCell ref="AD42:AG42"/>
    <mergeCell ref="A43:B43"/>
    <mergeCell ref="C43:E43"/>
    <mergeCell ref="F43:N43"/>
    <mergeCell ref="O43:P43"/>
    <mergeCell ref="Q43:T43"/>
    <mergeCell ref="U43:X43"/>
    <mergeCell ref="Y43:AC43"/>
    <mergeCell ref="AD43:AG43"/>
    <mergeCell ref="A44:B44"/>
    <mergeCell ref="C44:E44"/>
    <mergeCell ref="F44:N44"/>
    <mergeCell ref="O44:P44"/>
    <mergeCell ref="Q44:T44"/>
    <mergeCell ref="U44:X44"/>
    <mergeCell ref="Y44:AC44"/>
    <mergeCell ref="AD44:AG44"/>
    <mergeCell ref="A45:B45"/>
    <mergeCell ref="C45:E45"/>
    <mergeCell ref="F45:N45"/>
    <mergeCell ref="O45:P45"/>
    <mergeCell ref="Q45:T45"/>
    <mergeCell ref="U45:X45"/>
    <mergeCell ref="Y45:AC45"/>
    <mergeCell ref="AD45:AG45"/>
    <mergeCell ref="A46:B46"/>
    <mergeCell ref="C46:E46"/>
    <mergeCell ref="F46:N46"/>
    <mergeCell ref="O46:P46"/>
    <mergeCell ref="Q46:T46"/>
    <mergeCell ref="U46:X46"/>
    <mergeCell ref="Y46:AC46"/>
    <mergeCell ref="AD46:AG46"/>
    <mergeCell ref="A47:B47"/>
    <mergeCell ref="C47:E47"/>
    <mergeCell ref="F47:N47"/>
    <mergeCell ref="O47:P47"/>
    <mergeCell ref="Q47:T47"/>
    <mergeCell ref="U47:X47"/>
    <mergeCell ref="Y47:AC47"/>
    <mergeCell ref="AD47:AG47"/>
    <mergeCell ref="A48:B48"/>
    <mergeCell ref="C48:E48"/>
    <mergeCell ref="F48:N48"/>
    <mergeCell ref="O48:P48"/>
    <mergeCell ref="Q48:T48"/>
    <mergeCell ref="U48:X48"/>
    <mergeCell ref="Y48:AC48"/>
    <mergeCell ref="AD48:AG48"/>
    <mergeCell ref="A49:B49"/>
    <mergeCell ref="C49:E49"/>
    <mergeCell ref="F49:N49"/>
    <mergeCell ref="O49:P49"/>
    <mergeCell ref="Q49:T49"/>
    <mergeCell ref="U49:X49"/>
    <mergeCell ref="Y49:AC49"/>
    <mergeCell ref="AD49:AG49"/>
    <mergeCell ref="A50:B50"/>
    <mergeCell ref="C50:E50"/>
    <mergeCell ref="F50:N50"/>
    <mergeCell ref="O50:P50"/>
    <mergeCell ref="Q50:T50"/>
    <mergeCell ref="U50:X50"/>
    <mergeCell ref="Y50:AC50"/>
    <mergeCell ref="AD50:AG50"/>
    <mergeCell ref="A51:B51"/>
    <mergeCell ref="C51:E51"/>
    <mergeCell ref="F51:N51"/>
    <mergeCell ref="O51:P51"/>
    <mergeCell ref="Q51:T51"/>
    <mergeCell ref="U51:X51"/>
    <mergeCell ref="Y51:AC51"/>
    <mergeCell ref="AD51:AG51"/>
    <mergeCell ref="A52:B52"/>
    <mergeCell ref="C52:E52"/>
    <mergeCell ref="F52:N52"/>
    <mergeCell ref="O52:P52"/>
    <mergeCell ref="Q52:T52"/>
    <mergeCell ref="U52:X52"/>
    <mergeCell ref="Y52:AC52"/>
    <mergeCell ref="AD52:AG52"/>
    <mergeCell ref="A53:B53"/>
    <mergeCell ref="C53:E53"/>
    <mergeCell ref="F53:N53"/>
    <mergeCell ref="O53:P53"/>
    <mergeCell ref="Q53:T53"/>
    <mergeCell ref="U53:X53"/>
    <mergeCell ref="Y53:AC53"/>
    <mergeCell ref="AD53:AG53"/>
    <mergeCell ref="A54:B54"/>
    <mergeCell ref="C54:E54"/>
    <mergeCell ref="F54:N54"/>
    <mergeCell ref="O54:P54"/>
    <mergeCell ref="Q54:T54"/>
    <mergeCell ref="U54:X54"/>
    <mergeCell ref="Y54:AC54"/>
    <mergeCell ref="AD54:AG54"/>
    <mergeCell ref="A55:B55"/>
    <mergeCell ref="C55:E55"/>
    <mergeCell ref="F55:N55"/>
    <mergeCell ref="O55:P55"/>
    <mergeCell ref="Q55:T55"/>
    <mergeCell ref="U55:X55"/>
    <mergeCell ref="Y55:AC55"/>
    <mergeCell ref="AD55:AG55"/>
    <mergeCell ref="A56:B56"/>
    <mergeCell ref="C56:E56"/>
    <mergeCell ref="F56:N56"/>
    <mergeCell ref="O56:P56"/>
    <mergeCell ref="Q56:T56"/>
    <mergeCell ref="U56:X56"/>
    <mergeCell ref="Y56:AC56"/>
    <mergeCell ref="AD56:AG56"/>
    <mergeCell ref="A57:B57"/>
    <mergeCell ref="C57:E57"/>
    <mergeCell ref="F57:N57"/>
    <mergeCell ref="O57:P57"/>
    <mergeCell ref="Q57:T57"/>
    <mergeCell ref="U57:X57"/>
    <mergeCell ref="Y57:AC57"/>
    <mergeCell ref="AD57:AG57"/>
    <mergeCell ref="A58:B58"/>
    <mergeCell ref="C58:E58"/>
    <mergeCell ref="F58:N58"/>
    <mergeCell ref="O58:P58"/>
    <mergeCell ref="Q58:T58"/>
    <mergeCell ref="U58:X58"/>
    <mergeCell ref="Y58:AC58"/>
    <mergeCell ref="AD58:AG58"/>
    <mergeCell ref="A59:B59"/>
    <mergeCell ref="C59:E59"/>
    <mergeCell ref="F59:N59"/>
    <mergeCell ref="O59:P59"/>
    <mergeCell ref="Q59:T59"/>
    <mergeCell ref="U59:X59"/>
    <mergeCell ref="Y59:AC59"/>
    <mergeCell ref="AD59:AG59"/>
    <mergeCell ref="A60:B60"/>
    <mergeCell ref="C60:E60"/>
    <mergeCell ref="F60:N60"/>
    <mergeCell ref="O60:P60"/>
    <mergeCell ref="Q60:T60"/>
    <mergeCell ref="U60:X60"/>
    <mergeCell ref="Y60:AC60"/>
    <mergeCell ref="AD60:AG60"/>
    <mergeCell ref="A61:B61"/>
    <mergeCell ref="C61:E61"/>
    <mergeCell ref="F61:N61"/>
    <mergeCell ref="O61:P61"/>
    <mergeCell ref="Q61:T61"/>
    <mergeCell ref="U61:X61"/>
    <mergeCell ref="Y61:AC61"/>
    <mergeCell ref="AD61:AG61"/>
    <mergeCell ref="A62:B62"/>
    <mergeCell ref="C62:E62"/>
    <mergeCell ref="F62:N62"/>
    <mergeCell ref="O62:P62"/>
    <mergeCell ref="Q62:T62"/>
    <mergeCell ref="U62:X62"/>
    <mergeCell ref="Y62:AC62"/>
    <mergeCell ref="AD62:AG62"/>
    <mergeCell ref="A63:B63"/>
    <mergeCell ref="C63:E63"/>
    <mergeCell ref="F63:N63"/>
    <mergeCell ref="O63:P63"/>
    <mergeCell ref="Q63:T63"/>
    <mergeCell ref="U63:X63"/>
    <mergeCell ref="Y63:AC63"/>
    <mergeCell ref="AD63:AG63"/>
    <mergeCell ref="A64:B64"/>
    <mergeCell ref="C64:E64"/>
    <mergeCell ref="F64:N64"/>
    <mergeCell ref="O64:P64"/>
    <mergeCell ref="Q64:T64"/>
    <mergeCell ref="U64:X64"/>
    <mergeCell ref="Y64:AC64"/>
    <mergeCell ref="AD64:AG64"/>
    <mergeCell ref="A65:B65"/>
    <mergeCell ref="C65:E65"/>
    <mergeCell ref="F65:N65"/>
    <mergeCell ref="O65:P65"/>
    <mergeCell ref="Q65:T65"/>
    <mergeCell ref="U65:X65"/>
    <mergeCell ref="Y65:AC65"/>
    <mergeCell ref="AD65:AG65"/>
    <mergeCell ref="A66:B66"/>
    <mergeCell ref="C66:E66"/>
    <mergeCell ref="F66:N66"/>
    <mergeCell ref="O66:P66"/>
    <mergeCell ref="Q66:T66"/>
    <mergeCell ref="U66:X66"/>
    <mergeCell ref="Y66:AC66"/>
    <mergeCell ref="AD66:AG66"/>
    <mergeCell ref="A67:B67"/>
    <mergeCell ref="C67:E67"/>
    <mergeCell ref="F67:N67"/>
    <mergeCell ref="O67:P67"/>
    <mergeCell ref="Q67:T67"/>
    <mergeCell ref="U67:X67"/>
    <mergeCell ref="Y67:AC67"/>
    <mergeCell ref="AD67:AG67"/>
    <mergeCell ref="A68:B68"/>
    <mergeCell ref="C68:E68"/>
    <mergeCell ref="F68:N68"/>
    <mergeCell ref="O68:P68"/>
    <mergeCell ref="Q68:T68"/>
    <mergeCell ref="U68:X68"/>
    <mergeCell ref="Y68:AC68"/>
    <mergeCell ref="AD68:AG68"/>
    <mergeCell ref="A69:B69"/>
    <mergeCell ref="C69:E69"/>
    <mergeCell ref="F69:N69"/>
    <mergeCell ref="O69:P69"/>
    <mergeCell ref="Q69:T69"/>
    <mergeCell ref="U69:X69"/>
    <mergeCell ref="Y69:AC69"/>
    <mergeCell ref="AD69:AG69"/>
    <mergeCell ref="A70:B70"/>
    <mergeCell ref="C70:E70"/>
    <mergeCell ref="F70:N70"/>
    <mergeCell ref="O70:P70"/>
    <mergeCell ref="Q70:T70"/>
    <mergeCell ref="U70:X70"/>
    <mergeCell ref="Y70:AC70"/>
    <mergeCell ref="AD70:AG70"/>
    <mergeCell ref="A71:B71"/>
    <mergeCell ref="C71:E71"/>
    <mergeCell ref="F71:N71"/>
    <mergeCell ref="O71:P71"/>
    <mergeCell ref="Q71:T71"/>
    <mergeCell ref="U71:X71"/>
    <mergeCell ref="Y71:AC71"/>
    <mergeCell ref="AD71:AG71"/>
    <mergeCell ref="A72:B72"/>
    <mergeCell ref="C72:E72"/>
    <mergeCell ref="F72:N72"/>
    <mergeCell ref="O72:P72"/>
    <mergeCell ref="Q72:T72"/>
    <mergeCell ref="U72:X72"/>
    <mergeCell ref="Y72:AC72"/>
    <mergeCell ref="AD72:AG72"/>
    <mergeCell ref="A73:B73"/>
    <mergeCell ref="C73:E73"/>
    <mergeCell ref="F73:N73"/>
    <mergeCell ref="O73:P73"/>
    <mergeCell ref="Q73:T73"/>
    <mergeCell ref="U73:X73"/>
    <mergeCell ref="Y73:AC73"/>
    <mergeCell ref="AD73:AG73"/>
    <mergeCell ref="A74:B74"/>
    <mergeCell ref="C74:E74"/>
    <mergeCell ref="F74:N74"/>
    <mergeCell ref="O74:P74"/>
    <mergeCell ref="Q74:T74"/>
    <mergeCell ref="U74:X74"/>
    <mergeCell ref="Y74:AC74"/>
    <mergeCell ref="AD74:AG74"/>
    <mergeCell ref="A75:B75"/>
    <mergeCell ref="C75:E75"/>
    <mergeCell ref="F75:N75"/>
    <mergeCell ref="O75:P75"/>
    <mergeCell ref="Q75:T75"/>
    <mergeCell ref="U75:X75"/>
    <mergeCell ref="Y75:AC75"/>
    <mergeCell ref="AD75:AG75"/>
    <mergeCell ref="A76:B76"/>
    <mergeCell ref="C76:E76"/>
    <mergeCell ref="F76:N76"/>
    <mergeCell ref="O76:P76"/>
    <mergeCell ref="Q76:T76"/>
    <mergeCell ref="U76:X76"/>
    <mergeCell ref="Y76:AC76"/>
    <mergeCell ref="AD76:AG76"/>
    <mergeCell ref="A77:B77"/>
    <mergeCell ref="C77:E77"/>
    <mergeCell ref="F77:N77"/>
    <mergeCell ref="O77:P77"/>
    <mergeCell ref="Q77:T77"/>
    <mergeCell ref="U77:X77"/>
    <mergeCell ref="Y77:AC77"/>
    <mergeCell ref="AD77:AG77"/>
    <mergeCell ref="A78:B78"/>
    <mergeCell ref="C78:E78"/>
    <mergeCell ref="F78:N78"/>
    <mergeCell ref="O78:P78"/>
    <mergeCell ref="Q78:T78"/>
    <mergeCell ref="U78:X78"/>
    <mergeCell ref="Y78:AC78"/>
    <mergeCell ref="AD78:AG78"/>
    <mergeCell ref="A79:B79"/>
    <mergeCell ref="C79:E79"/>
    <mergeCell ref="F79:N79"/>
    <mergeCell ref="O79:P79"/>
    <mergeCell ref="Q79:T79"/>
    <mergeCell ref="U79:X79"/>
    <mergeCell ref="Y79:AC79"/>
    <mergeCell ref="AD79:AG79"/>
    <mergeCell ref="A80:B80"/>
    <mergeCell ref="C80:E80"/>
    <mergeCell ref="F80:N80"/>
    <mergeCell ref="O80:P80"/>
    <mergeCell ref="Q80:T80"/>
    <mergeCell ref="U80:X80"/>
    <mergeCell ref="Y80:AC80"/>
    <mergeCell ref="AD80:AG80"/>
    <mergeCell ref="A81:B81"/>
    <mergeCell ref="C81:E81"/>
    <mergeCell ref="F81:N81"/>
    <mergeCell ref="O81:P81"/>
    <mergeCell ref="Q81:T81"/>
    <mergeCell ref="U81:X81"/>
    <mergeCell ref="Y81:AC81"/>
    <mergeCell ref="AD81:AG81"/>
    <mergeCell ref="A82:B82"/>
    <mergeCell ref="C82:E82"/>
    <mergeCell ref="F82:N82"/>
    <mergeCell ref="O82:P82"/>
    <mergeCell ref="Q82:T82"/>
    <mergeCell ref="U82:X82"/>
    <mergeCell ref="Y82:AC82"/>
    <mergeCell ref="AD82:AG82"/>
    <mergeCell ref="A83:B83"/>
    <mergeCell ref="C83:E83"/>
    <mergeCell ref="F83:N83"/>
    <mergeCell ref="O83:P83"/>
    <mergeCell ref="Q83:T83"/>
    <mergeCell ref="U83:X83"/>
    <mergeCell ref="Y83:AC83"/>
    <mergeCell ref="AD83:AG83"/>
    <mergeCell ref="A84:B84"/>
    <mergeCell ref="C84:E84"/>
    <mergeCell ref="F84:N84"/>
    <mergeCell ref="O84:P84"/>
    <mergeCell ref="Q84:T84"/>
    <mergeCell ref="U84:X84"/>
    <mergeCell ref="Y84:AC84"/>
    <mergeCell ref="AD84:AG84"/>
    <mergeCell ref="A85:B85"/>
    <mergeCell ref="C85:E85"/>
    <mergeCell ref="F85:N85"/>
    <mergeCell ref="O85:P85"/>
    <mergeCell ref="Q85:T85"/>
    <mergeCell ref="U85:X85"/>
    <mergeCell ref="Y85:AC85"/>
    <mergeCell ref="AD85:AG85"/>
    <mergeCell ref="A86:B86"/>
    <mergeCell ref="C86:E86"/>
    <mergeCell ref="F86:N86"/>
    <mergeCell ref="O86:P86"/>
    <mergeCell ref="Q86:T86"/>
    <mergeCell ref="U86:X86"/>
    <mergeCell ref="Y86:AC86"/>
    <mergeCell ref="AD86:AG86"/>
    <mergeCell ref="A87:B87"/>
    <mergeCell ref="C87:E87"/>
    <mergeCell ref="F87:N87"/>
    <mergeCell ref="O87:P87"/>
    <mergeCell ref="Q87:T87"/>
    <mergeCell ref="U87:X87"/>
    <mergeCell ref="Y87:AC87"/>
    <mergeCell ref="AD87:AG87"/>
    <mergeCell ref="A88:B88"/>
    <mergeCell ref="C88:E88"/>
    <mergeCell ref="F88:N88"/>
    <mergeCell ref="O88:P88"/>
    <mergeCell ref="Q88:T88"/>
    <mergeCell ref="U88:X88"/>
    <mergeCell ref="Y88:AC88"/>
    <mergeCell ref="AD88:AG88"/>
    <mergeCell ref="A89:B89"/>
    <mergeCell ref="C89:E89"/>
    <mergeCell ref="F89:N89"/>
    <mergeCell ref="O89:P89"/>
    <mergeCell ref="Q89:T89"/>
    <mergeCell ref="U89:X89"/>
    <mergeCell ref="Y89:AC89"/>
    <mergeCell ref="AD89:AG89"/>
    <mergeCell ref="A90:B90"/>
    <mergeCell ref="C90:E90"/>
    <mergeCell ref="F90:N90"/>
    <mergeCell ref="O90:P90"/>
    <mergeCell ref="Q90:T90"/>
    <mergeCell ref="U90:X90"/>
    <mergeCell ref="Y90:AC90"/>
    <mergeCell ref="AD90:AG90"/>
    <mergeCell ref="A91:B91"/>
    <mergeCell ref="C91:E91"/>
    <mergeCell ref="F91:N91"/>
    <mergeCell ref="O91:P91"/>
    <mergeCell ref="Q91:T91"/>
    <mergeCell ref="U91:X91"/>
    <mergeCell ref="Y91:AC91"/>
    <mergeCell ref="AD91:AG91"/>
    <mergeCell ref="A92:B92"/>
    <mergeCell ref="C92:E92"/>
    <mergeCell ref="F92:N92"/>
    <mergeCell ref="O92:P92"/>
    <mergeCell ref="Q92:T92"/>
    <mergeCell ref="U92:X92"/>
    <mergeCell ref="Y92:AC92"/>
    <mergeCell ref="AD92:AG92"/>
    <mergeCell ref="F94:I94"/>
    <mergeCell ref="K94:L94"/>
    <mergeCell ref="N94:AG94"/>
    <mergeCell ref="F95:I95"/>
    <mergeCell ref="K95:L95"/>
    <mergeCell ref="N95:AG95"/>
    <mergeCell ref="F99:I99"/>
    <mergeCell ref="K99:L99"/>
    <mergeCell ref="N99:AG99"/>
    <mergeCell ref="F100:I100"/>
    <mergeCell ref="K100:L100"/>
    <mergeCell ref="N100:AG100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12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A22" activeCellId="0" sqref="AA22"/>
    </sheetView>
  </sheetViews>
  <sheetFormatPr defaultColWidth="8.57421875" defaultRowHeight="15" zeroHeight="false" outlineLevelRow="0" outlineLevelCol="0"/>
  <cols>
    <col collapsed="false" customWidth="true" hidden="false" outlineLevel="0" max="1" min="1" style="1" width="1.29"/>
    <col collapsed="false" customWidth="true" hidden="false" outlineLevel="0" max="2" min="2" style="1" width="6.29"/>
    <col collapsed="false" customWidth="true" hidden="false" outlineLevel="0" max="4" min="3" style="1" width="0.86"/>
    <col collapsed="false" customWidth="true" hidden="false" outlineLevel="0" max="5" min="5" style="1" width="7.43"/>
    <col collapsed="false" customWidth="true" hidden="false" outlineLevel="0" max="6" min="6" style="1" width="5"/>
    <col collapsed="false" customWidth="true" hidden="false" outlineLevel="0" max="7" min="7" style="1" width="1.71"/>
    <col collapsed="false" customWidth="true" hidden="false" outlineLevel="0" max="9" min="9" style="1" width="10.29"/>
    <col collapsed="false" customWidth="true" hidden="false" outlineLevel="0" max="10" min="10" style="1" width="1.86"/>
    <col collapsed="false" customWidth="true" hidden="false" outlineLevel="0" max="11" min="11" style="1" width="8.86"/>
    <col collapsed="false" customWidth="true" hidden="false" outlineLevel="0" max="12" min="12" style="1" width="8.29"/>
    <col collapsed="false" customWidth="true" hidden="false" outlineLevel="0" max="13" min="13" style="1" width="2"/>
    <col collapsed="false" customWidth="true" hidden="false" outlineLevel="0" max="14" min="14" style="1" width="2.29"/>
    <col collapsed="false" customWidth="true" hidden="false" outlineLevel="0" max="15" min="15" style="1" width="5.71"/>
    <col collapsed="false" customWidth="true" hidden="false" outlineLevel="0" max="16" min="16" style="1" width="7.15"/>
    <col collapsed="false" customWidth="true" hidden="false" outlineLevel="0" max="17" min="17" style="1" width="3.28"/>
    <col collapsed="false" customWidth="true" hidden="false" outlineLevel="0" max="18" min="18" style="1" width="2.29"/>
    <col collapsed="false" customWidth="true" hidden="false" outlineLevel="0" max="19" min="19" style="1" width="6.14"/>
    <col collapsed="false" customWidth="true" hidden="false" outlineLevel="0" max="20" min="20" style="1" width="1.29"/>
    <col collapsed="false" customWidth="true" hidden="false" outlineLevel="0" max="21" min="21" style="1" width="3.72"/>
    <col collapsed="false" customWidth="true" hidden="false" outlineLevel="0" max="22" min="22" style="1" width="2"/>
    <col collapsed="false" customWidth="true" hidden="false" outlineLevel="0" max="23" min="23" style="1" width="3.57"/>
    <col collapsed="false" customWidth="true" hidden="false" outlineLevel="0" max="24" min="24" style="1" width="4.43"/>
    <col collapsed="false" customWidth="true" hidden="false" outlineLevel="0" max="25" min="25" style="1" width="2.43"/>
    <col collapsed="false" customWidth="true" hidden="false" outlineLevel="0" max="26" min="26" style="1" width="3.15"/>
    <col collapsed="false" customWidth="true" hidden="false" outlineLevel="0" max="28" min="27" style="1" width="1.43"/>
    <col collapsed="false" customWidth="true" hidden="false" outlineLevel="0" max="29" min="29" style="1" width="8.29"/>
    <col collapsed="false" customWidth="true" hidden="false" outlineLevel="0" max="30" min="30" style="1" width="1.71"/>
    <col collapsed="false" customWidth="true" hidden="false" outlineLevel="0" max="31" min="31" style="1" width="4.43"/>
    <col collapsed="false" customWidth="true" hidden="false" outlineLevel="0" max="32" min="32" style="1" width="6.43"/>
    <col collapsed="false" customWidth="true" hidden="false" outlineLevel="0" max="33" min="33" style="1" width="6.71"/>
  </cols>
  <sheetData>
    <row r="1" s="2" customFormat="tru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Y1" s="2" t="s">
        <v>0</v>
      </c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="2" customFormat="true" ht="12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Y2" s="2" t="s">
        <v>1</v>
      </c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="2" customFormat="tru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Y3" s="2" t="s">
        <v>2</v>
      </c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="1" customFormat="true" ht="15.75" hidden="false" customHeight="true" outlineLevel="0" collapsed="false">
      <c r="AD4" s="3" t="s">
        <v>3</v>
      </c>
      <c r="AE4" s="3"/>
      <c r="AF4" s="3"/>
      <c r="AG4" s="3"/>
    </row>
    <row r="5" s="4" customFormat="true" ht="12.7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Y5" s="5" t="s">
        <v>4</v>
      </c>
      <c r="Z5" s="5"/>
      <c r="AA5" s="5"/>
      <c r="AB5" s="5"/>
      <c r="AC5" s="5"/>
      <c r="AD5" s="6" t="s">
        <v>5</v>
      </c>
      <c r="AE5" s="6"/>
      <c r="AF5" s="6"/>
      <c r="AG5" s="6"/>
      <c r="AH5" s="1"/>
      <c r="AI5" s="1"/>
      <c r="AJ5" s="1"/>
    </row>
    <row r="6" s="4" customFormat="true" ht="12.75" hidden="false" customHeight="true" outlineLevel="0" collapsed="false">
      <c r="A6" s="1"/>
      <c r="B6" s="4" t="s">
        <v>6</v>
      </c>
      <c r="C6" s="1"/>
      <c r="D6" s="1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1"/>
      <c r="AC6" s="8" t="s">
        <v>7</v>
      </c>
      <c r="AD6" s="9"/>
      <c r="AE6" s="9"/>
      <c r="AF6" s="9"/>
      <c r="AG6" s="9"/>
      <c r="AH6" s="1"/>
      <c r="AI6" s="1"/>
      <c r="AJ6" s="1"/>
    </row>
    <row r="7" s="11" customFormat="tru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0" t="s">
        <v>8</v>
      </c>
      <c r="K7" s="1"/>
      <c r="L7" s="1"/>
      <c r="M7" s="1"/>
      <c r="N7" s="1"/>
      <c r="O7" s="1"/>
      <c r="P7" s="1"/>
      <c r="Q7" s="1"/>
      <c r="R7" s="1"/>
      <c r="S7" s="1"/>
      <c r="T7" s="1"/>
      <c r="Y7" s="1"/>
      <c r="Z7" s="1"/>
      <c r="AA7" s="1"/>
      <c r="AB7" s="1"/>
      <c r="AC7" s="1"/>
      <c r="AD7" s="12"/>
      <c r="AE7" s="12"/>
      <c r="AF7" s="12"/>
      <c r="AG7" s="12"/>
      <c r="AH7" s="1"/>
      <c r="AI7" s="1"/>
      <c r="AJ7" s="1"/>
    </row>
    <row r="8" s="4" customFormat="true" ht="28.5" hidden="false" customHeight="true" outlineLevel="0" collapsed="false">
      <c r="A8" s="1"/>
      <c r="B8" s="4" t="s">
        <v>9</v>
      </c>
      <c r="C8" s="1"/>
      <c r="D8" s="1"/>
      <c r="E8" s="1"/>
      <c r="F8" s="1"/>
      <c r="G8" s="1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"/>
      <c r="AC8" s="8" t="s">
        <v>7</v>
      </c>
      <c r="AD8" s="9"/>
      <c r="AE8" s="9"/>
      <c r="AF8" s="9"/>
      <c r="AG8" s="9"/>
      <c r="AH8" s="1"/>
      <c r="AI8" s="1"/>
      <c r="AJ8" s="1"/>
    </row>
    <row r="9" s="11" customFormat="true" ht="12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0" t="s">
        <v>8</v>
      </c>
      <c r="K9" s="1"/>
      <c r="L9" s="1"/>
      <c r="M9" s="1"/>
      <c r="N9" s="1"/>
      <c r="O9" s="1"/>
      <c r="P9" s="1"/>
      <c r="Q9" s="1"/>
      <c r="R9" s="1"/>
      <c r="S9" s="1"/>
      <c r="T9" s="1"/>
      <c r="Y9" s="1"/>
      <c r="Z9" s="1"/>
      <c r="AA9" s="1"/>
      <c r="AB9" s="1"/>
      <c r="AC9" s="1"/>
      <c r="AD9" s="14"/>
      <c r="AE9" s="14"/>
      <c r="AF9" s="14"/>
      <c r="AG9" s="14"/>
      <c r="AH9" s="1"/>
      <c r="AI9" s="1"/>
      <c r="AJ9" s="1"/>
    </row>
    <row r="10" s="4" customFormat="true" ht="30" hidden="false" customHeight="true" outlineLevel="0" collapsed="false">
      <c r="A10" s="1"/>
      <c r="B10" s="4" t="s">
        <v>10</v>
      </c>
      <c r="C10" s="1"/>
      <c r="D10" s="15"/>
      <c r="E10" s="16" t="s">
        <v>11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4"/>
      <c r="AE10" s="14"/>
      <c r="AF10" s="14"/>
      <c r="AG10" s="14"/>
      <c r="AH10" s="1"/>
      <c r="AI10" s="1"/>
      <c r="AJ10" s="1"/>
    </row>
    <row r="11" s="11" customFormat="true" ht="12" hidden="false" customHeight="true" outlineLevel="0" collapsed="false">
      <c r="A11" s="1"/>
      <c r="B11" s="1"/>
      <c r="C11" s="1"/>
      <c r="D11" s="1"/>
      <c r="E11" s="1"/>
      <c r="F11" s="1"/>
      <c r="G11" s="1"/>
      <c r="H11" s="1"/>
      <c r="I11" s="1"/>
      <c r="J11" s="10" t="s">
        <v>12</v>
      </c>
      <c r="K11" s="1"/>
      <c r="L11" s="1"/>
      <c r="M11" s="1"/>
      <c r="N11" s="1"/>
      <c r="O11" s="1"/>
      <c r="P11" s="1"/>
      <c r="Q11" s="1"/>
      <c r="R11" s="1"/>
      <c r="S11" s="1"/>
      <c r="T11" s="1"/>
      <c r="Y11" s="1"/>
      <c r="Z11" s="1"/>
      <c r="AA11" s="1"/>
      <c r="AB11" s="1"/>
      <c r="AC11" s="1"/>
      <c r="AD11" s="14"/>
      <c r="AE11" s="14"/>
      <c r="AF11" s="14"/>
      <c r="AG11" s="14"/>
      <c r="AH11" s="1"/>
      <c r="AI11" s="1"/>
      <c r="AJ11" s="1"/>
    </row>
    <row r="12" s="4" customFormat="true" ht="30" hidden="false" customHeight="true" outlineLevel="0" collapsed="false">
      <c r="A12" s="1"/>
      <c r="B12" s="4" t="s">
        <v>13</v>
      </c>
      <c r="C12" s="16" t="s">
        <v>14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4"/>
      <c r="AE12" s="14"/>
      <c r="AF12" s="14"/>
      <c r="AG12" s="14"/>
      <c r="AH12" s="1"/>
      <c r="AI12" s="1"/>
      <c r="AJ12" s="1"/>
    </row>
    <row r="13" s="11" customFormat="true" ht="10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0" t="s">
        <v>15</v>
      </c>
      <c r="K13" s="1"/>
      <c r="L13" s="1"/>
      <c r="M13" s="1"/>
      <c r="N13" s="1"/>
      <c r="O13" s="1"/>
      <c r="P13" s="1"/>
      <c r="Q13" s="1"/>
      <c r="R13" s="1"/>
      <c r="S13" s="1"/>
      <c r="T13" s="1"/>
      <c r="W13" s="17" t="s">
        <v>16</v>
      </c>
      <c r="X13" s="17"/>
      <c r="Y13" s="17"/>
      <c r="Z13" s="17"/>
      <c r="AA13" s="17"/>
      <c r="AB13" s="17"/>
      <c r="AC13" s="17"/>
      <c r="AD13" s="18"/>
      <c r="AE13" s="18"/>
      <c r="AF13" s="18"/>
      <c r="AG13" s="18"/>
      <c r="AH13" s="1"/>
      <c r="AI13" s="1"/>
      <c r="AJ13" s="1"/>
    </row>
    <row r="14" s="1" customFormat="true" ht="3.75" hidden="false" customHeight="true" outlineLevel="0" collapsed="false">
      <c r="W14" s="17"/>
      <c r="X14" s="17"/>
      <c r="Y14" s="17"/>
      <c r="Z14" s="17"/>
      <c r="AA14" s="17"/>
      <c r="AB14" s="17"/>
      <c r="AC14" s="17"/>
      <c r="AD14" s="18"/>
      <c r="AE14" s="18"/>
      <c r="AF14" s="18"/>
      <c r="AG14" s="18"/>
    </row>
    <row r="15" s="4" customFormat="true" ht="1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8"/>
      <c r="S15" s="19" t="s">
        <v>17</v>
      </c>
      <c r="T15" s="19"/>
      <c r="U15" s="19"/>
      <c r="V15" s="19"/>
      <c r="W15" s="19"/>
      <c r="X15" s="19"/>
      <c r="Y15" s="19"/>
      <c r="Z15" s="19"/>
      <c r="AA15" s="19"/>
      <c r="AB15" s="19"/>
      <c r="AC15" s="20" t="s">
        <v>18</v>
      </c>
      <c r="AD15" s="21"/>
      <c r="AE15" s="21"/>
      <c r="AF15" s="21"/>
      <c r="AG15" s="21"/>
      <c r="AH15" s="1"/>
      <c r="AI15" s="1"/>
      <c r="AJ15" s="1"/>
    </row>
    <row r="16" s="4" customFormat="true" ht="12.75" hidden="false" customHeight="tru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Y16" s="1"/>
      <c r="Z16" s="1"/>
      <c r="AA16" s="1"/>
      <c r="AB16" s="1"/>
      <c r="AC16" s="22" t="s">
        <v>19</v>
      </c>
      <c r="AD16" s="23"/>
      <c r="AE16" s="23"/>
      <c r="AF16" s="24"/>
      <c r="AG16" s="25"/>
      <c r="AH16" s="1"/>
      <c r="AI16" s="1"/>
      <c r="AJ16" s="1"/>
    </row>
    <row r="17" s="4" customFormat="true" ht="15" hidden="false" customHeight="tru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Y17" s="1"/>
      <c r="Z17" s="5" t="s">
        <v>20</v>
      </c>
      <c r="AA17" s="5"/>
      <c r="AB17" s="5"/>
      <c r="AC17" s="5"/>
      <c r="AD17" s="26"/>
      <c r="AE17" s="26"/>
      <c r="AF17" s="26"/>
      <c r="AG17" s="26"/>
      <c r="AH17" s="1"/>
      <c r="AI17" s="1"/>
      <c r="AJ17" s="1"/>
    </row>
    <row r="18" s="1" customFormat="true" ht="6.75" hidden="false" customHeight="true" outlineLevel="0" collapsed="false">
      <c r="Z18" s="27"/>
      <c r="AA18" s="27"/>
      <c r="AB18" s="27"/>
      <c r="AC18" s="27"/>
    </row>
    <row r="19" s="2" customFormat="true" ht="12" hidden="false" customHeight="tru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8" t="s">
        <v>21</v>
      </c>
      <c r="O19" s="28"/>
      <c r="P19" s="28"/>
      <c r="Q19" s="28" t="s">
        <v>22</v>
      </c>
      <c r="R19" s="28"/>
      <c r="S19" s="28"/>
      <c r="T19" s="28"/>
      <c r="U19" s="28"/>
      <c r="W19" s="29" t="s">
        <v>23</v>
      </c>
      <c r="X19" s="29"/>
      <c r="Y19" s="29"/>
      <c r="Z19" s="29"/>
      <c r="AA19" s="29"/>
      <c r="AB19" s="29"/>
      <c r="AC19" s="29"/>
      <c r="AD19" s="29"/>
      <c r="AE19" s="1"/>
      <c r="AF19" s="1"/>
      <c r="AG19" s="1"/>
      <c r="AH19" s="1"/>
      <c r="AI19" s="1"/>
      <c r="AJ19" s="1"/>
    </row>
    <row r="20" s="2" customFormat="true" ht="12.75" hidden="false" customHeight="tru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8"/>
      <c r="O20" s="28"/>
      <c r="P20" s="28"/>
      <c r="Q20" s="28"/>
      <c r="R20" s="28"/>
      <c r="S20" s="28"/>
      <c r="T20" s="28"/>
      <c r="U20" s="28"/>
      <c r="W20" s="30" t="s">
        <v>24</v>
      </c>
      <c r="X20" s="30"/>
      <c r="Y20" s="30"/>
      <c r="Z20" s="30"/>
      <c r="AA20" s="30" t="s">
        <v>25</v>
      </c>
      <c r="AB20" s="30"/>
      <c r="AC20" s="30"/>
      <c r="AD20" s="30"/>
      <c r="AE20" s="1"/>
      <c r="AF20" s="1"/>
      <c r="AG20" s="1"/>
      <c r="AH20" s="1"/>
      <c r="AI20" s="1"/>
      <c r="AJ20" s="1"/>
    </row>
    <row r="21" s="4" customFormat="true" ht="15" hidden="false" customHeight="tru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1" t="s">
        <v>26</v>
      </c>
      <c r="M21" s="31"/>
      <c r="N21" s="32"/>
      <c r="O21" s="32"/>
      <c r="P21" s="32"/>
      <c r="Q21" s="33"/>
      <c r="R21" s="33"/>
      <c r="S21" s="33"/>
      <c r="T21" s="33"/>
      <c r="U21" s="33"/>
      <c r="W21" s="32"/>
      <c r="X21" s="32"/>
      <c r="Y21" s="32"/>
      <c r="Z21" s="32"/>
      <c r="AA21" s="33"/>
      <c r="AB21" s="33"/>
      <c r="AC21" s="33"/>
      <c r="AD21" s="33"/>
      <c r="AE21" s="1"/>
      <c r="AF21" s="1"/>
      <c r="AG21" s="1"/>
      <c r="AH21" s="1"/>
      <c r="AI21" s="1"/>
      <c r="AJ21" s="1"/>
    </row>
    <row r="22" s="4" customFormat="true" ht="1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34" t="s">
        <v>27</v>
      </c>
      <c r="K22" s="34"/>
      <c r="L22" s="34"/>
      <c r="M22" s="34"/>
      <c r="N22" s="34"/>
      <c r="O22" s="34"/>
      <c r="P22" s="34"/>
      <c r="Q22" s="34"/>
      <c r="R22" s="34"/>
      <c r="S22" s="34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="4" customFormat="true" ht="10.5" hidden="false" customHeight="true" outlineLevel="0" collapsed="false">
      <c r="A23" s="1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1"/>
      <c r="AI23" s="1"/>
      <c r="AJ23" s="1"/>
    </row>
    <row r="24" s="4" customFormat="true" ht="15" hidden="false" customHeight="true" outlineLevel="0" collapsed="false">
      <c r="A24" s="1"/>
      <c r="B24" s="36" t="s">
        <v>28</v>
      </c>
      <c r="C24" s="37"/>
      <c r="D24" s="38"/>
      <c r="E24" s="38"/>
      <c r="F24" s="38"/>
      <c r="G24" s="38"/>
      <c r="H24" s="38"/>
      <c r="I24" s="39"/>
      <c r="J24" s="39"/>
      <c r="K24" s="39"/>
      <c r="L24" s="39"/>
      <c r="M24" s="39"/>
      <c r="N24" s="38"/>
      <c r="O24" s="40" t="n">
        <v>2355239.45</v>
      </c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8" t="s">
        <v>29</v>
      </c>
      <c r="AF24" s="1"/>
      <c r="AG24" s="1"/>
      <c r="AH24" s="1"/>
      <c r="AI24" s="1"/>
      <c r="AJ24" s="1"/>
    </row>
    <row r="25" s="4" customFormat="true" ht="10.5" hidden="false" customHeight="true" outlineLevel="0" collapsed="false">
      <c r="A25" s="1"/>
      <c r="B25" s="41"/>
      <c r="C25" s="42"/>
      <c r="D25" s="38"/>
      <c r="E25" s="38"/>
      <c r="F25" s="38"/>
      <c r="G25" s="38"/>
      <c r="H25" s="38"/>
      <c r="I25" s="39"/>
      <c r="J25" s="39"/>
      <c r="K25" s="39"/>
      <c r="L25" s="39"/>
      <c r="M25" s="39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7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="4" customFormat="true" ht="30" hidden="false" customHeight="true" outlineLevel="0" collapsed="false">
      <c r="A26" s="43" t="s">
        <v>30</v>
      </c>
      <c r="B26" s="43"/>
      <c r="C26" s="43"/>
      <c r="D26" s="43"/>
      <c r="E26" s="43"/>
      <c r="F26" s="44" t="s">
        <v>31</v>
      </c>
      <c r="G26" s="44"/>
      <c r="H26" s="44"/>
      <c r="I26" s="44"/>
      <c r="J26" s="44"/>
      <c r="K26" s="44"/>
      <c r="L26" s="44"/>
      <c r="M26" s="44"/>
      <c r="N26" s="44"/>
      <c r="O26" s="45" t="s">
        <v>32</v>
      </c>
      <c r="P26" s="45"/>
      <c r="Q26" s="46" t="s">
        <v>33</v>
      </c>
      <c r="R26" s="46"/>
      <c r="S26" s="46"/>
      <c r="T26" s="46"/>
      <c r="U26" s="46" t="s">
        <v>34</v>
      </c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1"/>
      <c r="AI26" s="1"/>
      <c r="AJ26" s="1"/>
    </row>
    <row r="27" s="4" customFormat="true" ht="36" hidden="false" customHeight="true" outlineLevel="0" collapsed="false">
      <c r="A27" s="46" t="s">
        <v>35</v>
      </c>
      <c r="B27" s="46"/>
      <c r="C27" s="46" t="s">
        <v>36</v>
      </c>
      <c r="D27" s="46"/>
      <c r="E27" s="46"/>
      <c r="F27" s="44"/>
      <c r="G27" s="44"/>
      <c r="H27" s="44"/>
      <c r="I27" s="44"/>
      <c r="J27" s="44"/>
      <c r="K27" s="44"/>
      <c r="L27" s="44"/>
      <c r="M27" s="44"/>
      <c r="N27" s="44"/>
      <c r="O27" s="45"/>
      <c r="P27" s="45"/>
      <c r="Q27" s="46"/>
      <c r="R27" s="46"/>
      <c r="S27" s="46"/>
      <c r="T27" s="46"/>
      <c r="U27" s="44" t="s">
        <v>37</v>
      </c>
      <c r="V27" s="44"/>
      <c r="W27" s="44"/>
      <c r="X27" s="44"/>
      <c r="Y27" s="46" t="s">
        <v>38</v>
      </c>
      <c r="Z27" s="46"/>
      <c r="AA27" s="46"/>
      <c r="AB27" s="46"/>
      <c r="AC27" s="46"/>
      <c r="AD27" s="46" t="s">
        <v>39</v>
      </c>
      <c r="AE27" s="46"/>
      <c r="AF27" s="46"/>
      <c r="AG27" s="46"/>
      <c r="AH27" s="1"/>
      <c r="AI27" s="1"/>
      <c r="AJ27" s="1"/>
    </row>
    <row r="28" s="38" customFormat="true" ht="15" hidden="false" customHeight="true" outlineLevel="0" collapsed="false">
      <c r="A28" s="44" t="n">
        <v>1</v>
      </c>
      <c r="B28" s="44"/>
      <c r="C28" s="44" t="n">
        <v>2</v>
      </c>
      <c r="D28" s="44"/>
      <c r="E28" s="44"/>
      <c r="F28" s="44" t="n">
        <v>3</v>
      </c>
      <c r="G28" s="44"/>
      <c r="H28" s="44"/>
      <c r="I28" s="44"/>
      <c r="J28" s="44"/>
      <c r="K28" s="44"/>
      <c r="L28" s="44"/>
      <c r="M28" s="44"/>
      <c r="N28" s="44"/>
      <c r="O28" s="47" t="n">
        <v>4</v>
      </c>
      <c r="P28" s="47"/>
      <c r="Q28" s="44" t="n">
        <v>5</v>
      </c>
      <c r="R28" s="44"/>
      <c r="S28" s="44"/>
      <c r="T28" s="44"/>
      <c r="U28" s="44" t="n">
        <v>6</v>
      </c>
      <c r="V28" s="44"/>
      <c r="W28" s="44"/>
      <c r="X28" s="44"/>
      <c r="Y28" s="44" t="n">
        <v>7</v>
      </c>
      <c r="Z28" s="44"/>
      <c r="AA28" s="44"/>
      <c r="AB28" s="44"/>
      <c r="AC28" s="44"/>
      <c r="AD28" s="44" t="n">
        <v>8</v>
      </c>
      <c r="AE28" s="44"/>
      <c r="AF28" s="44"/>
      <c r="AG28" s="44"/>
      <c r="AH28" s="1"/>
      <c r="AI28" s="1"/>
      <c r="AJ28" s="1"/>
    </row>
    <row r="29" s="38" customFormat="true" ht="24" hidden="false" customHeight="true" outlineLevel="0" collapsed="false">
      <c r="A29" s="48" t="s">
        <v>134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9"/>
      <c r="AE29" s="49"/>
      <c r="AF29" s="49"/>
      <c r="AG29" s="49"/>
    </row>
    <row r="30" s="38" customFormat="true" ht="45" hidden="false" customHeight="true" outlineLevel="0" collapsed="false">
      <c r="A30" s="44" t="n">
        <v>1</v>
      </c>
      <c r="B30" s="44"/>
      <c r="C30" s="44" t="n">
        <v>1</v>
      </c>
      <c r="D30" s="44"/>
      <c r="E30" s="44"/>
      <c r="F30" s="50" t="s">
        <v>135</v>
      </c>
      <c r="G30" s="50"/>
      <c r="H30" s="50"/>
      <c r="I30" s="50"/>
      <c r="J30" s="50"/>
      <c r="K30" s="50"/>
      <c r="L30" s="50"/>
      <c r="M30" s="50"/>
      <c r="N30" s="50"/>
      <c r="O30" s="46" t="s">
        <v>136</v>
      </c>
      <c r="P30" s="46"/>
      <c r="Q30" s="44" t="s">
        <v>137</v>
      </c>
      <c r="R30" s="44"/>
      <c r="S30" s="44"/>
      <c r="T30" s="44"/>
      <c r="U30" s="51" t="n">
        <v>60</v>
      </c>
      <c r="V30" s="51"/>
      <c r="W30" s="51"/>
      <c r="X30" s="51"/>
      <c r="Y30" s="52" t="n">
        <v>23.13</v>
      </c>
      <c r="Z30" s="52"/>
      <c r="AA30" s="52"/>
      <c r="AB30" s="52"/>
      <c r="AC30" s="52"/>
      <c r="AD30" s="53" t="n">
        <f aca="false">ROUND(U30*Y30,2)</f>
        <v>1387.8</v>
      </c>
      <c r="AE30" s="53"/>
      <c r="AF30" s="53"/>
      <c r="AG30" s="53"/>
    </row>
    <row r="31" s="38" customFormat="true" ht="36" hidden="false" customHeight="true" outlineLevel="0" collapsed="false">
      <c r="A31" s="44" t="n">
        <v>2</v>
      </c>
      <c r="B31" s="44"/>
      <c r="C31" s="44" t="n">
        <v>2</v>
      </c>
      <c r="D31" s="44"/>
      <c r="E31" s="44"/>
      <c r="F31" s="50" t="s">
        <v>138</v>
      </c>
      <c r="G31" s="50"/>
      <c r="H31" s="50"/>
      <c r="I31" s="50"/>
      <c r="J31" s="50"/>
      <c r="K31" s="50"/>
      <c r="L31" s="50"/>
      <c r="M31" s="50"/>
      <c r="N31" s="50"/>
      <c r="O31" s="46" t="s">
        <v>139</v>
      </c>
      <c r="P31" s="46"/>
      <c r="Q31" s="44" t="s">
        <v>137</v>
      </c>
      <c r="R31" s="44"/>
      <c r="S31" s="44"/>
      <c r="T31" s="44"/>
      <c r="U31" s="51" t="n">
        <v>135</v>
      </c>
      <c r="V31" s="51"/>
      <c r="W31" s="51"/>
      <c r="X31" s="51"/>
      <c r="Y31" s="52" t="n">
        <v>158.85</v>
      </c>
      <c r="Z31" s="52"/>
      <c r="AA31" s="52"/>
      <c r="AB31" s="52"/>
      <c r="AC31" s="52"/>
      <c r="AD31" s="53" t="n">
        <f aca="false">ROUND(U31*Y31,2)</f>
        <v>21444.75</v>
      </c>
      <c r="AE31" s="53"/>
      <c r="AF31" s="53"/>
      <c r="AG31" s="53"/>
    </row>
    <row r="32" s="38" customFormat="true" ht="36" hidden="false" customHeight="true" outlineLevel="0" collapsed="false">
      <c r="A32" s="44" t="n">
        <v>3</v>
      </c>
      <c r="B32" s="44"/>
      <c r="C32" s="44" t="n">
        <v>3</v>
      </c>
      <c r="D32" s="44"/>
      <c r="E32" s="44"/>
      <c r="F32" s="50" t="s">
        <v>140</v>
      </c>
      <c r="G32" s="50"/>
      <c r="H32" s="50"/>
      <c r="I32" s="50"/>
      <c r="J32" s="50"/>
      <c r="K32" s="50"/>
      <c r="L32" s="50"/>
      <c r="M32" s="50"/>
      <c r="N32" s="50"/>
      <c r="O32" s="46" t="s">
        <v>141</v>
      </c>
      <c r="P32" s="46"/>
      <c r="Q32" s="44" t="s">
        <v>137</v>
      </c>
      <c r="R32" s="44"/>
      <c r="S32" s="44"/>
      <c r="T32" s="44"/>
      <c r="U32" s="51" t="n">
        <v>65</v>
      </c>
      <c r="V32" s="51"/>
      <c r="W32" s="51"/>
      <c r="X32" s="51"/>
      <c r="Y32" s="52" t="n">
        <v>146.34</v>
      </c>
      <c r="Z32" s="52"/>
      <c r="AA32" s="52"/>
      <c r="AB32" s="52"/>
      <c r="AC32" s="52"/>
      <c r="AD32" s="53" t="n">
        <f aca="false">ROUND(U32*Y32,2)</f>
        <v>9512.1</v>
      </c>
      <c r="AE32" s="53"/>
      <c r="AF32" s="53"/>
      <c r="AG32" s="53"/>
    </row>
    <row r="33" s="38" customFormat="true" ht="36" hidden="false" customHeight="true" outlineLevel="0" collapsed="false">
      <c r="A33" s="44" t="n">
        <v>4</v>
      </c>
      <c r="B33" s="44"/>
      <c r="C33" s="44" t="n">
        <v>4</v>
      </c>
      <c r="D33" s="44"/>
      <c r="E33" s="44"/>
      <c r="F33" s="50" t="s">
        <v>142</v>
      </c>
      <c r="G33" s="50"/>
      <c r="H33" s="50"/>
      <c r="I33" s="50"/>
      <c r="J33" s="50"/>
      <c r="K33" s="50"/>
      <c r="L33" s="50"/>
      <c r="M33" s="50"/>
      <c r="N33" s="50"/>
      <c r="O33" s="46" t="s">
        <v>143</v>
      </c>
      <c r="P33" s="46"/>
      <c r="Q33" s="44" t="s">
        <v>82</v>
      </c>
      <c r="R33" s="44"/>
      <c r="S33" s="44"/>
      <c r="T33" s="44"/>
      <c r="U33" s="51" t="n">
        <v>165</v>
      </c>
      <c r="V33" s="51"/>
      <c r="W33" s="51"/>
      <c r="X33" s="51"/>
      <c r="Y33" s="52" t="n">
        <v>35.3</v>
      </c>
      <c r="Z33" s="52"/>
      <c r="AA33" s="52"/>
      <c r="AB33" s="52"/>
      <c r="AC33" s="52"/>
      <c r="AD33" s="53" t="n">
        <f aca="false">ROUND(U33*Y33,2)</f>
        <v>5824.5</v>
      </c>
      <c r="AE33" s="53"/>
      <c r="AF33" s="53"/>
      <c r="AG33" s="53"/>
    </row>
    <row r="34" s="38" customFormat="true" ht="36" hidden="false" customHeight="true" outlineLevel="0" collapsed="false">
      <c r="A34" s="44" t="n">
        <v>5</v>
      </c>
      <c r="B34" s="44"/>
      <c r="C34" s="44" t="n">
        <v>5</v>
      </c>
      <c r="D34" s="44"/>
      <c r="E34" s="44"/>
      <c r="F34" s="50" t="s">
        <v>144</v>
      </c>
      <c r="G34" s="50"/>
      <c r="H34" s="50"/>
      <c r="I34" s="50"/>
      <c r="J34" s="50"/>
      <c r="K34" s="50"/>
      <c r="L34" s="50"/>
      <c r="M34" s="50"/>
      <c r="N34" s="50"/>
      <c r="O34" s="46" t="s">
        <v>145</v>
      </c>
      <c r="P34" s="46"/>
      <c r="Q34" s="44" t="s">
        <v>137</v>
      </c>
      <c r="R34" s="44"/>
      <c r="S34" s="44"/>
      <c r="T34" s="44"/>
      <c r="U34" s="51" t="n">
        <v>5</v>
      </c>
      <c r="V34" s="51"/>
      <c r="W34" s="51"/>
      <c r="X34" s="51"/>
      <c r="Y34" s="52" t="n">
        <v>737.46</v>
      </c>
      <c r="Z34" s="52"/>
      <c r="AA34" s="52"/>
      <c r="AB34" s="52"/>
      <c r="AC34" s="52"/>
      <c r="AD34" s="53" t="n">
        <f aca="false">ROUND(U34*Y34,2)</f>
        <v>3687.3</v>
      </c>
      <c r="AE34" s="53"/>
      <c r="AF34" s="53"/>
      <c r="AG34" s="53"/>
    </row>
    <row r="35" s="38" customFormat="true" ht="36" hidden="false" customHeight="true" outlineLevel="0" collapsed="false">
      <c r="A35" s="44" t="n">
        <v>6</v>
      </c>
      <c r="B35" s="44"/>
      <c r="C35" s="44" t="n">
        <v>6</v>
      </c>
      <c r="D35" s="44"/>
      <c r="E35" s="44"/>
      <c r="F35" s="50" t="s">
        <v>146</v>
      </c>
      <c r="G35" s="50"/>
      <c r="H35" s="50"/>
      <c r="I35" s="50"/>
      <c r="J35" s="50"/>
      <c r="K35" s="50"/>
      <c r="L35" s="50"/>
      <c r="M35" s="50"/>
      <c r="N35" s="50"/>
      <c r="O35" s="46" t="s">
        <v>147</v>
      </c>
      <c r="P35" s="46"/>
      <c r="Q35" s="44" t="s">
        <v>82</v>
      </c>
      <c r="R35" s="44"/>
      <c r="S35" s="44"/>
      <c r="T35" s="44"/>
      <c r="U35" s="51" t="n">
        <v>1</v>
      </c>
      <c r="V35" s="51"/>
      <c r="W35" s="51"/>
      <c r="X35" s="51"/>
      <c r="Y35" s="52" t="n">
        <v>6415.58</v>
      </c>
      <c r="Z35" s="52"/>
      <c r="AA35" s="52"/>
      <c r="AB35" s="52"/>
      <c r="AC35" s="52"/>
      <c r="AD35" s="53" t="n">
        <f aca="false">ROUND(U35*Y35,2)</f>
        <v>6415.58</v>
      </c>
      <c r="AE35" s="53"/>
      <c r="AF35" s="53"/>
      <c r="AG35" s="53"/>
    </row>
    <row r="36" s="38" customFormat="true" ht="45" hidden="false" customHeight="true" outlineLevel="0" collapsed="false">
      <c r="A36" s="44" t="n">
        <v>7</v>
      </c>
      <c r="B36" s="44"/>
      <c r="C36" s="44" t="n">
        <v>7</v>
      </c>
      <c r="D36" s="44"/>
      <c r="E36" s="44"/>
      <c r="F36" s="50" t="s">
        <v>135</v>
      </c>
      <c r="G36" s="50"/>
      <c r="H36" s="50"/>
      <c r="I36" s="50"/>
      <c r="J36" s="50"/>
      <c r="K36" s="50"/>
      <c r="L36" s="50"/>
      <c r="M36" s="50"/>
      <c r="N36" s="50"/>
      <c r="O36" s="46" t="s">
        <v>148</v>
      </c>
      <c r="P36" s="46"/>
      <c r="Q36" s="44" t="s">
        <v>137</v>
      </c>
      <c r="R36" s="44"/>
      <c r="S36" s="44"/>
      <c r="T36" s="44"/>
      <c r="U36" s="51" t="n">
        <v>235</v>
      </c>
      <c r="V36" s="51"/>
      <c r="W36" s="51"/>
      <c r="X36" s="51"/>
      <c r="Y36" s="52" t="n">
        <v>23.13</v>
      </c>
      <c r="Z36" s="52"/>
      <c r="AA36" s="52"/>
      <c r="AB36" s="52"/>
      <c r="AC36" s="52"/>
      <c r="AD36" s="53" t="n">
        <f aca="false">ROUND(U36*Y36,2)</f>
        <v>5435.55</v>
      </c>
      <c r="AE36" s="53"/>
      <c r="AF36" s="53"/>
      <c r="AG36" s="53"/>
    </row>
    <row r="37" s="38" customFormat="true" ht="45" hidden="false" customHeight="true" outlineLevel="0" collapsed="false">
      <c r="A37" s="44" t="n">
        <v>8</v>
      </c>
      <c r="B37" s="44"/>
      <c r="C37" s="44" t="n">
        <v>8</v>
      </c>
      <c r="D37" s="44"/>
      <c r="E37" s="44"/>
      <c r="F37" s="50" t="s">
        <v>149</v>
      </c>
      <c r="G37" s="50"/>
      <c r="H37" s="50"/>
      <c r="I37" s="50"/>
      <c r="J37" s="50"/>
      <c r="K37" s="50"/>
      <c r="L37" s="50"/>
      <c r="M37" s="50"/>
      <c r="N37" s="50"/>
      <c r="O37" s="46" t="s">
        <v>150</v>
      </c>
      <c r="P37" s="46"/>
      <c r="Q37" s="44" t="s">
        <v>137</v>
      </c>
      <c r="R37" s="44"/>
      <c r="S37" s="44"/>
      <c r="T37" s="44"/>
      <c r="U37" s="51" t="n">
        <v>150</v>
      </c>
      <c r="V37" s="51"/>
      <c r="W37" s="51"/>
      <c r="X37" s="51"/>
      <c r="Y37" s="52" t="n">
        <v>43.17</v>
      </c>
      <c r="Z37" s="52"/>
      <c r="AA37" s="52"/>
      <c r="AB37" s="52"/>
      <c r="AC37" s="52"/>
      <c r="AD37" s="53" t="n">
        <f aca="false">ROUND(U37*Y37,2)</f>
        <v>6475.5</v>
      </c>
      <c r="AE37" s="53"/>
      <c r="AF37" s="53"/>
      <c r="AG37" s="53"/>
    </row>
    <row r="38" s="38" customFormat="true" ht="36" hidden="false" customHeight="true" outlineLevel="0" collapsed="false">
      <c r="A38" s="44" t="n">
        <v>9</v>
      </c>
      <c r="B38" s="44"/>
      <c r="C38" s="44" t="n">
        <v>9</v>
      </c>
      <c r="D38" s="44"/>
      <c r="E38" s="44"/>
      <c r="F38" s="50" t="s">
        <v>138</v>
      </c>
      <c r="G38" s="50"/>
      <c r="H38" s="50"/>
      <c r="I38" s="50"/>
      <c r="J38" s="50"/>
      <c r="K38" s="50"/>
      <c r="L38" s="50"/>
      <c r="M38" s="50"/>
      <c r="N38" s="50"/>
      <c r="O38" s="46" t="s">
        <v>151</v>
      </c>
      <c r="P38" s="46"/>
      <c r="Q38" s="44" t="s">
        <v>137</v>
      </c>
      <c r="R38" s="44"/>
      <c r="S38" s="44"/>
      <c r="T38" s="44"/>
      <c r="U38" s="51" t="n">
        <v>555</v>
      </c>
      <c r="V38" s="51"/>
      <c r="W38" s="51"/>
      <c r="X38" s="51"/>
      <c r="Y38" s="52" t="n">
        <v>158.85</v>
      </c>
      <c r="Z38" s="52"/>
      <c r="AA38" s="52"/>
      <c r="AB38" s="52"/>
      <c r="AC38" s="52"/>
      <c r="AD38" s="53" t="n">
        <f aca="false">ROUND(U38*Y38,2)</f>
        <v>88161.75</v>
      </c>
      <c r="AE38" s="53"/>
      <c r="AF38" s="53"/>
      <c r="AG38" s="53"/>
    </row>
    <row r="39" s="38" customFormat="true" ht="36" hidden="false" customHeight="true" outlineLevel="0" collapsed="false">
      <c r="A39" s="44" t="n">
        <v>10</v>
      </c>
      <c r="B39" s="44"/>
      <c r="C39" s="44" t="n">
        <v>10</v>
      </c>
      <c r="D39" s="44"/>
      <c r="E39" s="44"/>
      <c r="F39" s="50" t="s">
        <v>152</v>
      </c>
      <c r="G39" s="50"/>
      <c r="H39" s="50"/>
      <c r="I39" s="50"/>
      <c r="J39" s="50"/>
      <c r="K39" s="50"/>
      <c r="L39" s="50"/>
      <c r="M39" s="50"/>
      <c r="N39" s="50"/>
      <c r="O39" s="46" t="s">
        <v>153</v>
      </c>
      <c r="P39" s="46"/>
      <c r="Q39" s="44" t="s">
        <v>137</v>
      </c>
      <c r="R39" s="44"/>
      <c r="S39" s="44"/>
      <c r="T39" s="44"/>
      <c r="U39" s="51" t="n">
        <v>75</v>
      </c>
      <c r="V39" s="51"/>
      <c r="W39" s="51"/>
      <c r="X39" s="51"/>
      <c r="Y39" s="52" t="n">
        <v>202.86</v>
      </c>
      <c r="Z39" s="52"/>
      <c r="AA39" s="52"/>
      <c r="AB39" s="52"/>
      <c r="AC39" s="52"/>
      <c r="AD39" s="53" t="n">
        <f aca="false">ROUND(U39*Y39,2)</f>
        <v>15214.5</v>
      </c>
      <c r="AE39" s="53"/>
      <c r="AF39" s="53"/>
      <c r="AG39" s="53"/>
    </row>
    <row r="40" s="38" customFormat="true" ht="36" hidden="false" customHeight="true" outlineLevel="0" collapsed="false">
      <c r="A40" s="44" t="n">
        <v>11</v>
      </c>
      <c r="B40" s="44"/>
      <c r="C40" s="44" t="n">
        <v>11</v>
      </c>
      <c r="D40" s="44"/>
      <c r="E40" s="44"/>
      <c r="F40" s="50" t="s">
        <v>154</v>
      </c>
      <c r="G40" s="50"/>
      <c r="H40" s="50"/>
      <c r="I40" s="50"/>
      <c r="J40" s="50"/>
      <c r="K40" s="50"/>
      <c r="L40" s="50"/>
      <c r="M40" s="50"/>
      <c r="N40" s="50"/>
      <c r="O40" s="46" t="s">
        <v>155</v>
      </c>
      <c r="P40" s="46"/>
      <c r="Q40" s="44" t="s">
        <v>137</v>
      </c>
      <c r="R40" s="44"/>
      <c r="S40" s="44"/>
      <c r="T40" s="44"/>
      <c r="U40" s="51" t="n">
        <v>195</v>
      </c>
      <c r="V40" s="51"/>
      <c r="W40" s="51"/>
      <c r="X40" s="51"/>
      <c r="Y40" s="52" t="n">
        <v>92</v>
      </c>
      <c r="Z40" s="52"/>
      <c r="AA40" s="52"/>
      <c r="AB40" s="52"/>
      <c r="AC40" s="52"/>
      <c r="AD40" s="53" t="n">
        <f aca="false">ROUND(U40*Y40,2)</f>
        <v>17940</v>
      </c>
      <c r="AE40" s="53"/>
      <c r="AF40" s="53"/>
      <c r="AG40" s="53"/>
    </row>
    <row r="41" s="38" customFormat="true" ht="36" hidden="false" customHeight="true" outlineLevel="0" collapsed="false">
      <c r="A41" s="44" t="n">
        <v>12</v>
      </c>
      <c r="B41" s="44"/>
      <c r="C41" s="44" t="n">
        <v>12</v>
      </c>
      <c r="D41" s="44"/>
      <c r="E41" s="44"/>
      <c r="F41" s="50" t="s">
        <v>156</v>
      </c>
      <c r="G41" s="50"/>
      <c r="H41" s="50"/>
      <c r="I41" s="50"/>
      <c r="J41" s="50"/>
      <c r="K41" s="50"/>
      <c r="L41" s="50"/>
      <c r="M41" s="50"/>
      <c r="N41" s="50"/>
      <c r="O41" s="46" t="s">
        <v>157</v>
      </c>
      <c r="P41" s="46"/>
      <c r="Q41" s="44" t="s">
        <v>137</v>
      </c>
      <c r="R41" s="44"/>
      <c r="S41" s="44"/>
      <c r="T41" s="44"/>
      <c r="U41" s="51" t="n">
        <v>30</v>
      </c>
      <c r="V41" s="51"/>
      <c r="W41" s="51"/>
      <c r="X41" s="51"/>
      <c r="Y41" s="52" t="n">
        <v>103.5</v>
      </c>
      <c r="Z41" s="52"/>
      <c r="AA41" s="52"/>
      <c r="AB41" s="52"/>
      <c r="AC41" s="52"/>
      <c r="AD41" s="53" t="n">
        <f aca="false">ROUND(U41*Y41,2)</f>
        <v>3105</v>
      </c>
      <c r="AE41" s="53"/>
      <c r="AF41" s="53"/>
      <c r="AG41" s="53"/>
    </row>
    <row r="42" s="38" customFormat="true" ht="36" hidden="false" customHeight="true" outlineLevel="0" collapsed="false">
      <c r="A42" s="44" t="n">
        <v>13</v>
      </c>
      <c r="B42" s="44"/>
      <c r="C42" s="44" t="n">
        <v>13</v>
      </c>
      <c r="D42" s="44"/>
      <c r="E42" s="44"/>
      <c r="F42" s="50" t="s">
        <v>158</v>
      </c>
      <c r="G42" s="50"/>
      <c r="H42" s="50"/>
      <c r="I42" s="50"/>
      <c r="J42" s="50"/>
      <c r="K42" s="50"/>
      <c r="L42" s="50"/>
      <c r="M42" s="50"/>
      <c r="N42" s="50"/>
      <c r="O42" s="46" t="s">
        <v>159</v>
      </c>
      <c r="P42" s="46"/>
      <c r="Q42" s="44" t="s">
        <v>82</v>
      </c>
      <c r="R42" s="44"/>
      <c r="S42" s="44"/>
      <c r="T42" s="44"/>
      <c r="U42" s="51" t="n">
        <v>17</v>
      </c>
      <c r="V42" s="51"/>
      <c r="W42" s="51"/>
      <c r="X42" s="51"/>
      <c r="Y42" s="52" t="n">
        <v>3289.32</v>
      </c>
      <c r="Z42" s="52"/>
      <c r="AA42" s="52"/>
      <c r="AB42" s="52"/>
      <c r="AC42" s="52"/>
      <c r="AD42" s="53" t="n">
        <f aca="false">ROUND(U42*Y42,2)</f>
        <v>55918.44</v>
      </c>
      <c r="AE42" s="53"/>
      <c r="AF42" s="53"/>
      <c r="AG42" s="53"/>
    </row>
    <row r="43" s="38" customFormat="true" ht="36" hidden="false" customHeight="true" outlineLevel="0" collapsed="false">
      <c r="A43" s="44" t="n">
        <v>14</v>
      </c>
      <c r="B43" s="44"/>
      <c r="C43" s="44" t="n">
        <v>14</v>
      </c>
      <c r="D43" s="44"/>
      <c r="E43" s="44"/>
      <c r="F43" s="50" t="s">
        <v>160</v>
      </c>
      <c r="G43" s="50"/>
      <c r="H43" s="50"/>
      <c r="I43" s="50"/>
      <c r="J43" s="50"/>
      <c r="K43" s="50"/>
      <c r="L43" s="50"/>
      <c r="M43" s="50"/>
      <c r="N43" s="50"/>
      <c r="O43" s="46" t="s">
        <v>161</v>
      </c>
      <c r="P43" s="46"/>
      <c r="Q43" s="44" t="s">
        <v>162</v>
      </c>
      <c r="R43" s="44"/>
      <c r="S43" s="44"/>
      <c r="T43" s="44"/>
      <c r="U43" s="51" t="n">
        <v>51</v>
      </c>
      <c r="V43" s="51"/>
      <c r="W43" s="51"/>
      <c r="X43" s="51"/>
      <c r="Y43" s="52" t="n">
        <v>56.29</v>
      </c>
      <c r="Z43" s="52"/>
      <c r="AA43" s="52"/>
      <c r="AB43" s="52"/>
      <c r="AC43" s="52"/>
      <c r="AD43" s="53" t="n">
        <f aca="false">ROUND(U43*Y43,2)</f>
        <v>2870.79</v>
      </c>
      <c r="AE43" s="53"/>
      <c r="AF43" s="53"/>
      <c r="AG43" s="53"/>
    </row>
    <row r="44" s="38" customFormat="true" ht="36" hidden="false" customHeight="true" outlineLevel="0" collapsed="false">
      <c r="A44" s="44" t="n">
        <v>15</v>
      </c>
      <c r="B44" s="44"/>
      <c r="C44" s="44" t="n">
        <v>15</v>
      </c>
      <c r="D44" s="44"/>
      <c r="E44" s="44"/>
      <c r="F44" s="50" t="s">
        <v>163</v>
      </c>
      <c r="G44" s="50"/>
      <c r="H44" s="50"/>
      <c r="I44" s="50"/>
      <c r="J44" s="50"/>
      <c r="K44" s="50"/>
      <c r="L44" s="50"/>
      <c r="M44" s="50"/>
      <c r="N44" s="50"/>
      <c r="O44" s="46" t="s">
        <v>164</v>
      </c>
      <c r="P44" s="46"/>
      <c r="Q44" s="44" t="s">
        <v>82</v>
      </c>
      <c r="R44" s="44"/>
      <c r="S44" s="44"/>
      <c r="T44" s="44"/>
      <c r="U44" s="51" t="n">
        <v>51</v>
      </c>
      <c r="V44" s="51"/>
      <c r="W44" s="51"/>
      <c r="X44" s="51"/>
      <c r="Y44" s="52" t="n">
        <v>719.95</v>
      </c>
      <c r="Z44" s="52"/>
      <c r="AA44" s="52"/>
      <c r="AB44" s="52"/>
      <c r="AC44" s="52"/>
      <c r="AD44" s="53" t="n">
        <f aca="false">ROUND(U44*Y44,2)</f>
        <v>36717.45</v>
      </c>
      <c r="AE44" s="53"/>
      <c r="AF44" s="53"/>
      <c r="AG44" s="53"/>
    </row>
    <row r="45" s="38" customFormat="true" ht="45" hidden="false" customHeight="true" outlineLevel="0" collapsed="false">
      <c r="A45" s="44" t="n">
        <v>16</v>
      </c>
      <c r="B45" s="44"/>
      <c r="C45" s="44" t="n">
        <v>16</v>
      </c>
      <c r="D45" s="44"/>
      <c r="E45" s="44"/>
      <c r="F45" s="50" t="s">
        <v>149</v>
      </c>
      <c r="G45" s="50"/>
      <c r="H45" s="50"/>
      <c r="I45" s="50"/>
      <c r="J45" s="50"/>
      <c r="K45" s="50"/>
      <c r="L45" s="50"/>
      <c r="M45" s="50"/>
      <c r="N45" s="50"/>
      <c r="O45" s="46" t="s">
        <v>165</v>
      </c>
      <c r="P45" s="46"/>
      <c r="Q45" s="44" t="s">
        <v>137</v>
      </c>
      <c r="R45" s="44"/>
      <c r="S45" s="44"/>
      <c r="T45" s="44"/>
      <c r="U45" s="51" t="n">
        <v>535</v>
      </c>
      <c r="V45" s="51"/>
      <c r="W45" s="51"/>
      <c r="X45" s="51"/>
      <c r="Y45" s="52" t="n">
        <v>43.17</v>
      </c>
      <c r="Z45" s="52"/>
      <c r="AA45" s="52"/>
      <c r="AB45" s="52"/>
      <c r="AC45" s="52"/>
      <c r="AD45" s="53" t="n">
        <f aca="false">ROUND(U45*Y45,2)</f>
        <v>23095.95</v>
      </c>
      <c r="AE45" s="53"/>
      <c r="AF45" s="53"/>
      <c r="AG45" s="53"/>
    </row>
    <row r="46" s="38" customFormat="true" ht="36" hidden="false" customHeight="true" outlineLevel="0" collapsed="false">
      <c r="A46" s="44" t="n">
        <v>17</v>
      </c>
      <c r="B46" s="44"/>
      <c r="C46" s="44" t="n">
        <v>17</v>
      </c>
      <c r="D46" s="44"/>
      <c r="E46" s="44"/>
      <c r="F46" s="50" t="s">
        <v>154</v>
      </c>
      <c r="G46" s="50"/>
      <c r="H46" s="50"/>
      <c r="I46" s="50"/>
      <c r="J46" s="50"/>
      <c r="K46" s="50"/>
      <c r="L46" s="50"/>
      <c r="M46" s="50"/>
      <c r="N46" s="50"/>
      <c r="O46" s="46" t="s">
        <v>166</v>
      </c>
      <c r="P46" s="46"/>
      <c r="Q46" s="44" t="s">
        <v>137</v>
      </c>
      <c r="R46" s="44"/>
      <c r="S46" s="44"/>
      <c r="T46" s="44"/>
      <c r="U46" s="51" t="n">
        <v>535</v>
      </c>
      <c r="V46" s="51"/>
      <c r="W46" s="51"/>
      <c r="X46" s="51"/>
      <c r="Y46" s="52" t="n">
        <v>92</v>
      </c>
      <c r="Z46" s="52"/>
      <c r="AA46" s="52"/>
      <c r="AB46" s="52"/>
      <c r="AC46" s="52"/>
      <c r="AD46" s="53" t="n">
        <f aca="false">ROUND(U46*Y46,2)</f>
        <v>49220</v>
      </c>
      <c r="AE46" s="53"/>
      <c r="AF46" s="53"/>
      <c r="AG46" s="53"/>
    </row>
    <row r="47" s="38" customFormat="true" ht="36" hidden="false" customHeight="true" outlineLevel="0" collapsed="false">
      <c r="A47" s="44" t="n">
        <v>18</v>
      </c>
      <c r="B47" s="44"/>
      <c r="C47" s="44" t="n">
        <v>18</v>
      </c>
      <c r="D47" s="44"/>
      <c r="E47" s="44"/>
      <c r="F47" s="50" t="s">
        <v>142</v>
      </c>
      <c r="G47" s="50"/>
      <c r="H47" s="50"/>
      <c r="I47" s="50"/>
      <c r="J47" s="50"/>
      <c r="K47" s="50"/>
      <c r="L47" s="50"/>
      <c r="M47" s="50"/>
      <c r="N47" s="50"/>
      <c r="O47" s="46" t="s">
        <v>167</v>
      </c>
      <c r="P47" s="46"/>
      <c r="Q47" s="44" t="s">
        <v>82</v>
      </c>
      <c r="R47" s="44"/>
      <c r="S47" s="44"/>
      <c r="T47" s="44"/>
      <c r="U47" s="51" t="n">
        <v>1070</v>
      </c>
      <c r="V47" s="51"/>
      <c r="W47" s="51"/>
      <c r="X47" s="51"/>
      <c r="Y47" s="52" t="n">
        <v>35.3</v>
      </c>
      <c r="Z47" s="52"/>
      <c r="AA47" s="52"/>
      <c r="AB47" s="52"/>
      <c r="AC47" s="52"/>
      <c r="AD47" s="53" t="n">
        <f aca="false">ROUND(U47*Y47,2)</f>
        <v>37771</v>
      </c>
      <c r="AE47" s="53"/>
      <c r="AF47" s="53"/>
      <c r="AG47" s="53"/>
    </row>
    <row r="48" s="38" customFormat="true" ht="36" hidden="false" customHeight="true" outlineLevel="0" collapsed="false">
      <c r="A48" s="44" t="n">
        <v>19</v>
      </c>
      <c r="B48" s="44"/>
      <c r="C48" s="44" t="n">
        <v>19</v>
      </c>
      <c r="D48" s="44"/>
      <c r="E48" s="44"/>
      <c r="F48" s="50" t="s">
        <v>144</v>
      </c>
      <c r="G48" s="50"/>
      <c r="H48" s="50"/>
      <c r="I48" s="50"/>
      <c r="J48" s="50"/>
      <c r="K48" s="50"/>
      <c r="L48" s="50"/>
      <c r="M48" s="50"/>
      <c r="N48" s="50"/>
      <c r="O48" s="46" t="s">
        <v>168</v>
      </c>
      <c r="P48" s="46"/>
      <c r="Q48" s="44" t="s">
        <v>137</v>
      </c>
      <c r="R48" s="44"/>
      <c r="S48" s="44"/>
      <c r="T48" s="44"/>
      <c r="U48" s="51" t="n">
        <v>5</v>
      </c>
      <c r="V48" s="51"/>
      <c r="W48" s="51"/>
      <c r="X48" s="51"/>
      <c r="Y48" s="52" t="n">
        <v>737.46</v>
      </c>
      <c r="Z48" s="52"/>
      <c r="AA48" s="52"/>
      <c r="AB48" s="52"/>
      <c r="AC48" s="52"/>
      <c r="AD48" s="53" t="n">
        <f aca="false">ROUND(U48*Y48,2)</f>
        <v>3687.3</v>
      </c>
      <c r="AE48" s="53"/>
      <c r="AF48" s="53"/>
      <c r="AG48" s="53"/>
    </row>
    <row r="49" s="38" customFormat="true" ht="36" hidden="false" customHeight="true" outlineLevel="0" collapsed="false">
      <c r="A49" s="44" t="n">
        <v>20</v>
      </c>
      <c r="B49" s="44"/>
      <c r="C49" s="44" t="n">
        <v>20</v>
      </c>
      <c r="D49" s="44"/>
      <c r="E49" s="44"/>
      <c r="F49" s="50" t="s">
        <v>146</v>
      </c>
      <c r="G49" s="50"/>
      <c r="H49" s="50"/>
      <c r="I49" s="50"/>
      <c r="J49" s="50"/>
      <c r="K49" s="50"/>
      <c r="L49" s="50"/>
      <c r="M49" s="50"/>
      <c r="N49" s="50"/>
      <c r="O49" s="46" t="s">
        <v>169</v>
      </c>
      <c r="P49" s="46"/>
      <c r="Q49" s="44" t="s">
        <v>82</v>
      </c>
      <c r="R49" s="44"/>
      <c r="S49" s="44"/>
      <c r="T49" s="44"/>
      <c r="U49" s="51" t="n">
        <v>1</v>
      </c>
      <c r="V49" s="51"/>
      <c r="W49" s="51"/>
      <c r="X49" s="51"/>
      <c r="Y49" s="52" t="n">
        <v>6415.58</v>
      </c>
      <c r="Z49" s="52"/>
      <c r="AA49" s="52"/>
      <c r="AB49" s="52"/>
      <c r="AC49" s="52"/>
      <c r="AD49" s="53" t="n">
        <f aca="false">ROUND(U49*Y49,2)</f>
        <v>6415.58</v>
      </c>
      <c r="AE49" s="53"/>
      <c r="AF49" s="53"/>
      <c r="AG49" s="53"/>
    </row>
    <row r="50" s="38" customFormat="true" ht="36" hidden="false" customHeight="true" outlineLevel="0" collapsed="false">
      <c r="A50" s="44" t="n">
        <v>21</v>
      </c>
      <c r="B50" s="44"/>
      <c r="C50" s="44" t="n">
        <v>21</v>
      </c>
      <c r="D50" s="44"/>
      <c r="E50" s="44"/>
      <c r="F50" s="50" t="s">
        <v>170</v>
      </c>
      <c r="G50" s="50"/>
      <c r="H50" s="50"/>
      <c r="I50" s="50"/>
      <c r="J50" s="50"/>
      <c r="K50" s="50"/>
      <c r="L50" s="50"/>
      <c r="M50" s="50"/>
      <c r="N50" s="50"/>
      <c r="O50" s="46" t="s">
        <v>171</v>
      </c>
      <c r="P50" s="46"/>
      <c r="Q50" s="44" t="s">
        <v>82</v>
      </c>
      <c r="R50" s="44"/>
      <c r="S50" s="44"/>
      <c r="T50" s="44"/>
      <c r="U50" s="51" t="n">
        <v>1</v>
      </c>
      <c r="V50" s="51"/>
      <c r="W50" s="51"/>
      <c r="X50" s="51"/>
      <c r="Y50" s="52" t="n">
        <v>12642</v>
      </c>
      <c r="Z50" s="52"/>
      <c r="AA50" s="52"/>
      <c r="AB50" s="52"/>
      <c r="AC50" s="52"/>
      <c r="AD50" s="53" t="n">
        <f aca="false">ROUND(U50*Y50,2)</f>
        <v>12642</v>
      </c>
      <c r="AE50" s="53"/>
      <c r="AF50" s="53"/>
      <c r="AG50" s="53"/>
    </row>
    <row r="51" s="38" customFormat="true" ht="36" hidden="false" customHeight="true" outlineLevel="0" collapsed="false">
      <c r="A51" s="44" t="n">
        <v>22</v>
      </c>
      <c r="B51" s="44"/>
      <c r="C51" s="44" t="n">
        <v>22</v>
      </c>
      <c r="D51" s="44"/>
      <c r="E51" s="44"/>
      <c r="F51" s="50" t="s">
        <v>172</v>
      </c>
      <c r="G51" s="50"/>
      <c r="H51" s="50"/>
      <c r="I51" s="50"/>
      <c r="J51" s="50"/>
      <c r="K51" s="50"/>
      <c r="L51" s="50"/>
      <c r="M51" s="50"/>
      <c r="N51" s="50"/>
      <c r="O51" s="46" t="s">
        <v>173</v>
      </c>
      <c r="P51" s="46"/>
      <c r="Q51" s="44" t="s">
        <v>82</v>
      </c>
      <c r="R51" s="44"/>
      <c r="S51" s="44"/>
      <c r="T51" s="44"/>
      <c r="U51" s="51" t="n">
        <v>1</v>
      </c>
      <c r="V51" s="51"/>
      <c r="W51" s="51"/>
      <c r="X51" s="51"/>
      <c r="Y51" s="52" t="n">
        <v>11051</v>
      </c>
      <c r="Z51" s="52"/>
      <c r="AA51" s="52"/>
      <c r="AB51" s="52"/>
      <c r="AC51" s="52"/>
      <c r="AD51" s="53" t="n">
        <f aca="false">ROUND(U51*Y51,2)</f>
        <v>11051</v>
      </c>
      <c r="AE51" s="53"/>
      <c r="AF51" s="53"/>
      <c r="AG51" s="53"/>
    </row>
    <row r="52" s="38" customFormat="true" ht="70.5" hidden="false" customHeight="true" outlineLevel="0" collapsed="false">
      <c r="A52" s="44" t="n">
        <v>23</v>
      </c>
      <c r="B52" s="44"/>
      <c r="C52" s="44" t="n">
        <v>23</v>
      </c>
      <c r="D52" s="44"/>
      <c r="E52" s="44"/>
      <c r="F52" s="50" t="s">
        <v>174</v>
      </c>
      <c r="G52" s="50"/>
      <c r="H52" s="50"/>
      <c r="I52" s="50"/>
      <c r="J52" s="50"/>
      <c r="K52" s="50"/>
      <c r="L52" s="50"/>
      <c r="M52" s="50"/>
      <c r="N52" s="50"/>
      <c r="O52" s="46" t="s">
        <v>175</v>
      </c>
      <c r="P52" s="46"/>
      <c r="Q52" s="44" t="s">
        <v>82</v>
      </c>
      <c r="R52" s="44"/>
      <c r="S52" s="44"/>
      <c r="T52" s="44"/>
      <c r="U52" s="51" t="n">
        <v>1</v>
      </c>
      <c r="V52" s="51"/>
      <c r="W52" s="51"/>
      <c r="X52" s="51"/>
      <c r="Y52" s="52" t="n">
        <v>6966</v>
      </c>
      <c r="Z52" s="52"/>
      <c r="AA52" s="52"/>
      <c r="AB52" s="52"/>
      <c r="AC52" s="52"/>
      <c r="AD52" s="53" t="n">
        <f aca="false">ROUND(U52*Y52,2)</f>
        <v>6966</v>
      </c>
      <c r="AE52" s="53"/>
      <c r="AF52" s="53"/>
      <c r="AG52" s="53"/>
    </row>
    <row r="53" s="38" customFormat="true" ht="57.75" hidden="false" customHeight="true" outlineLevel="0" collapsed="false">
      <c r="A53" s="44" t="n">
        <v>24</v>
      </c>
      <c r="B53" s="44"/>
      <c r="C53" s="44" t="n">
        <v>24</v>
      </c>
      <c r="D53" s="44"/>
      <c r="E53" s="44"/>
      <c r="F53" s="50" t="s">
        <v>176</v>
      </c>
      <c r="G53" s="50"/>
      <c r="H53" s="50"/>
      <c r="I53" s="50"/>
      <c r="J53" s="50"/>
      <c r="K53" s="50"/>
      <c r="L53" s="50"/>
      <c r="M53" s="50"/>
      <c r="N53" s="50"/>
      <c r="O53" s="46" t="s">
        <v>177</v>
      </c>
      <c r="P53" s="46"/>
      <c r="Q53" s="44" t="s">
        <v>82</v>
      </c>
      <c r="R53" s="44"/>
      <c r="S53" s="44"/>
      <c r="T53" s="44"/>
      <c r="U53" s="51" t="n">
        <v>1</v>
      </c>
      <c r="V53" s="51"/>
      <c r="W53" s="51"/>
      <c r="X53" s="51"/>
      <c r="Y53" s="52" t="n">
        <v>40764</v>
      </c>
      <c r="Z53" s="52"/>
      <c r="AA53" s="52"/>
      <c r="AB53" s="52"/>
      <c r="AC53" s="52"/>
      <c r="AD53" s="53" t="n">
        <f aca="false">ROUND(U53*Y53,2)</f>
        <v>40764</v>
      </c>
      <c r="AE53" s="53"/>
      <c r="AF53" s="53"/>
      <c r="AG53" s="53"/>
    </row>
    <row r="54" s="38" customFormat="true" ht="45" hidden="false" customHeight="true" outlineLevel="0" collapsed="false">
      <c r="A54" s="44" t="n">
        <v>25</v>
      </c>
      <c r="B54" s="44"/>
      <c r="C54" s="44" t="n">
        <v>25</v>
      </c>
      <c r="D54" s="44"/>
      <c r="E54" s="44"/>
      <c r="F54" s="50" t="s">
        <v>135</v>
      </c>
      <c r="G54" s="50"/>
      <c r="H54" s="50"/>
      <c r="I54" s="50"/>
      <c r="J54" s="50"/>
      <c r="K54" s="50"/>
      <c r="L54" s="50"/>
      <c r="M54" s="50"/>
      <c r="N54" s="50"/>
      <c r="O54" s="46" t="s">
        <v>178</v>
      </c>
      <c r="P54" s="46"/>
      <c r="Q54" s="44" t="s">
        <v>137</v>
      </c>
      <c r="R54" s="44"/>
      <c r="S54" s="44"/>
      <c r="T54" s="44"/>
      <c r="U54" s="51" t="n">
        <v>60</v>
      </c>
      <c r="V54" s="51"/>
      <c r="W54" s="51"/>
      <c r="X54" s="51"/>
      <c r="Y54" s="52" t="n">
        <v>23.13</v>
      </c>
      <c r="Z54" s="52"/>
      <c r="AA54" s="52"/>
      <c r="AB54" s="52"/>
      <c r="AC54" s="52"/>
      <c r="AD54" s="53" t="n">
        <f aca="false">ROUND(U54*Y54,2)</f>
        <v>1387.8</v>
      </c>
      <c r="AE54" s="53"/>
      <c r="AF54" s="53"/>
      <c r="AG54" s="53"/>
    </row>
    <row r="55" s="38" customFormat="true" ht="36" hidden="false" customHeight="true" outlineLevel="0" collapsed="false">
      <c r="A55" s="44" t="n">
        <v>26</v>
      </c>
      <c r="B55" s="44"/>
      <c r="C55" s="44" t="n">
        <v>26</v>
      </c>
      <c r="D55" s="44"/>
      <c r="E55" s="44"/>
      <c r="F55" s="50" t="s">
        <v>140</v>
      </c>
      <c r="G55" s="50"/>
      <c r="H55" s="50"/>
      <c r="I55" s="50"/>
      <c r="J55" s="50"/>
      <c r="K55" s="50"/>
      <c r="L55" s="50"/>
      <c r="M55" s="50"/>
      <c r="N55" s="50"/>
      <c r="O55" s="46" t="s">
        <v>179</v>
      </c>
      <c r="P55" s="46"/>
      <c r="Q55" s="44" t="s">
        <v>137</v>
      </c>
      <c r="R55" s="44"/>
      <c r="S55" s="44"/>
      <c r="T55" s="44"/>
      <c r="U55" s="51" t="n">
        <v>115</v>
      </c>
      <c r="V55" s="51"/>
      <c r="W55" s="51"/>
      <c r="X55" s="51"/>
      <c r="Y55" s="52" t="n">
        <v>146.34</v>
      </c>
      <c r="Z55" s="52"/>
      <c r="AA55" s="52"/>
      <c r="AB55" s="52"/>
      <c r="AC55" s="52"/>
      <c r="AD55" s="53" t="n">
        <f aca="false">ROUND(U55*Y55,2)</f>
        <v>16829.1</v>
      </c>
      <c r="AE55" s="53"/>
      <c r="AF55" s="53"/>
      <c r="AG55" s="53"/>
    </row>
    <row r="56" s="38" customFormat="true" ht="36" hidden="false" customHeight="true" outlineLevel="0" collapsed="false">
      <c r="A56" s="44" t="n">
        <v>27</v>
      </c>
      <c r="B56" s="44"/>
      <c r="C56" s="44" t="n">
        <v>27</v>
      </c>
      <c r="D56" s="44"/>
      <c r="E56" s="44"/>
      <c r="F56" s="50" t="s">
        <v>180</v>
      </c>
      <c r="G56" s="50"/>
      <c r="H56" s="50"/>
      <c r="I56" s="50"/>
      <c r="J56" s="50"/>
      <c r="K56" s="50"/>
      <c r="L56" s="50"/>
      <c r="M56" s="50"/>
      <c r="N56" s="50"/>
      <c r="O56" s="46" t="s">
        <v>181</v>
      </c>
      <c r="P56" s="46"/>
      <c r="Q56" s="44" t="s">
        <v>82</v>
      </c>
      <c r="R56" s="44"/>
      <c r="S56" s="44"/>
      <c r="T56" s="44"/>
      <c r="U56" s="51" t="n">
        <v>120</v>
      </c>
      <c r="V56" s="51"/>
      <c r="W56" s="51"/>
      <c r="X56" s="51"/>
      <c r="Y56" s="52" t="n">
        <v>31.66</v>
      </c>
      <c r="Z56" s="52"/>
      <c r="AA56" s="52"/>
      <c r="AB56" s="52"/>
      <c r="AC56" s="52"/>
      <c r="AD56" s="53" t="n">
        <f aca="false">ROUND(U56*Y56,2)</f>
        <v>3799.2</v>
      </c>
      <c r="AE56" s="53"/>
      <c r="AF56" s="53"/>
      <c r="AG56" s="53"/>
    </row>
    <row r="57" s="38" customFormat="true" ht="36" hidden="false" customHeight="true" outlineLevel="0" collapsed="false">
      <c r="A57" s="44" t="n">
        <v>28</v>
      </c>
      <c r="B57" s="44"/>
      <c r="C57" s="44" t="n">
        <v>28</v>
      </c>
      <c r="D57" s="44"/>
      <c r="E57" s="44"/>
      <c r="F57" s="50" t="s">
        <v>144</v>
      </c>
      <c r="G57" s="50"/>
      <c r="H57" s="50"/>
      <c r="I57" s="50"/>
      <c r="J57" s="50"/>
      <c r="K57" s="50"/>
      <c r="L57" s="50"/>
      <c r="M57" s="50"/>
      <c r="N57" s="50"/>
      <c r="O57" s="46" t="s">
        <v>182</v>
      </c>
      <c r="P57" s="46"/>
      <c r="Q57" s="44" t="s">
        <v>137</v>
      </c>
      <c r="R57" s="44"/>
      <c r="S57" s="44"/>
      <c r="T57" s="44"/>
      <c r="U57" s="51" t="n">
        <v>1</v>
      </c>
      <c r="V57" s="51"/>
      <c r="W57" s="51"/>
      <c r="X57" s="51"/>
      <c r="Y57" s="52" t="n">
        <v>737.46</v>
      </c>
      <c r="Z57" s="52"/>
      <c r="AA57" s="52"/>
      <c r="AB57" s="52"/>
      <c r="AC57" s="52"/>
      <c r="AD57" s="53" t="n">
        <f aca="false">ROUND(U57*Y57,2)</f>
        <v>737.46</v>
      </c>
      <c r="AE57" s="53"/>
      <c r="AF57" s="53"/>
      <c r="AG57" s="53"/>
    </row>
    <row r="58" s="38" customFormat="true" ht="36" hidden="false" customHeight="true" outlineLevel="0" collapsed="false">
      <c r="A58" s="44" t="n">
        <v>29</v>
      </c>
      <c r="B58" s="44"/>
      <c r="C58" s="44" t="n">
        <v>29</v>
      </c>
      <c r="D58" s="44"/>
      <c r="E58" s="44"/>
      <c r="F58" s="50" t="s">
        <v>146</v>
      </c>
      <c r="G58" s="50"/>
      <c r="H58" s="50"/>
      <c r="I58" s="50"/>
      <c r="J58" s="50"/>
      <c r="K58" s="50"/>
      <c r="L58" s="50"/>
      <c r="M58" s="50"/>
      <c r="N58" s="50"/>
      <c r="O58" s="46" t="s">
        <v>183</v>
      </c>
      <c r="P58" s="46"/>
      <c r="Q58" s="44" t="s">
        <v>82</v>
      </c>
      <c r="R58" s="44"/>
      <c r="S58" s="44"/>
      <c r="T58" s="44"/>
      <c r="U58" s="51" t="n">
        <v>1</v>
      </c>
      <c r="V58" s="51"/>
      <c r="W58" s="51"/>
      <c r="X58" s="51"/>
      <c r="Y58" s="52" t="n">
        <v>6415.58</v>
      </c>
      <c r="Z58" s="52"/>
      <c r="AA58" s="52"/>
      <c r="AB58" s="52"/>
      <c r="AC58" s="52"/>
      <c r="AD58" s="53" t="n">
        <f aca="false">ROUND(U58*Y58,2)</f>
        <v>6415.58</v>
      </c>
      <c r="AE58" s="53"/>
      <c r="AF58" s="53"/>
      <c r="AG58" s="53"/>
    </row>
    <row r="59" s="38" customFormat="true" ht="36" hidden="false" customHeight="true" outlineLevel="0" collapsed="false">
      <c r="A59" s="44" t="n">
        <v>30</v>
      </c>
      <c r="B59" s="44"/>
      <c r="C59" s="44" t="n">
        <v>30</v>
      </c>
      <c r="D59" s="44"/>
      <c r="E59" s="44"/>
      <c r="F59" s="50" t="s">
        <v>184</v>
      </c>
      <c r="G59" s="50"/>
      <c r="H59" s="50"/>
      <c r="I59" s="50"/>
      <c r="J59" s="50"/>
      <c r="K59" s="50"/>
      <c r="L59" s="50"/>
      <c r="M59" s="50"/>
      <c r="N59" s="50"/>
      <c r="O59" s="46" t="s">
        <v>185</v>
      </c>
      <c r="P59" s="46"/>
      <c r="Q59" s="44" t="s">
        <v>82</v>
      </c>
      <c r="R59" s="44"/>
      <c r="S59" s="44"/>
      <c r="T59" s="44"/>
      <c r="U59" s="51" t="n">
        <v>6</v>
      </c>
      <c r="V59" s="51"/>
      <c r="W59" s="51"/>
      <c r="X59" s="51"/>
      <c r="Y59" s="52" t="n">
        <v>1950</v>
      </c>
      <c r="Z59" s="52"/>
      <c r="AA59" s="52"/>
      <c r="AB59" s="52"/>
      <c r="AC59" s="52"/>
      <c r="AD59" s="53" t="n">
        <f aca="false">ROUND(U59*Y59,2)</f>
        <v>11700</v>
      </c>
      <c r="AE59" s="53"/>
      <c r="AF59" s="53"/>
      <c r="AG59" s="53"/>
    </row>
    <row r="60" s="38" customFormat="true" ht="45" hidden="false" customHeight="true" outlineLevel="0" collapsed="false">
      <c r="A60" s="44" t="n">
        <v>31</v>
      </c>
      <c r="B60" s="44"/>
      <c r="C60" s="44" t="n">
        <v>31</v>
      </c>
      <c r="D60" s="44"/>
      <c r="E60" s="44"/>
      <c r="F60" s="50" t="s">
        <v>135</v>
      </c>
      <c r="G60" s="50"/>
      <c r="H60" s="50"/>
      <c r="I60" s="50"/>
      <c r="J60" s="50"/>
      <c r="K60" s="50"/>
      <c r="L60" s="50"/>
      <c r="M60" s="50"/>
      <c r="N60" s="50"/>
      <c r="O60" s="46" t="s">
        <v>186</v>
      </c>
      <c r="P60" s="46"/>
      <c r="Q60" s="44" t="s">
        <v>137</v>
      </c>
      <c r="R60" s="44"/>
      <c r="S60" s="44"/>
      <c r="T60" s="44"/>
      <c r="U60" s="51" t="n">
        <v>40</v>
      </c>
      <c r="V60" s="51"/>
      <c r="W60" s="51"/>
      <c r="X60" s="51"/>
      <c r="Y60" s="52" t="n">
        <v>23.13</v>
      </c>
      <c r="Z60" s="52"/>
      <c r="AA60" s="52"/>
      <c r="AB60" s="52"/>
      <c r="AC60" s="52"/>
      <c r="AD60" s="53" t="n">
        <f aca="false">ROUND(U60*Y60,2)</f>
        <v>925.2</v>
      </c>
      <c r="AE60" s="53"/>
      <c r="AF60" s="53"/>
      <c r="AG60" s="53"/>
    </row>
    <row r="61" s="38" customFormat="true" ht="45" hidden="false" customHeight="true" outlineLevel="0" collapsed="false">
      <c r="A61" s="44" t="n">
        <v>32</v>
      </c>
      <c r="B61" s="44"/>
      <c r="C61" s="44" t="n">
        <v>32</v>
      </c>
      <c r="D61" s="44"/>
      <c r="E61" s="44"/>
      <c r="F61" s="50" t="s">
        <v>187</v>
      </c>
      <c r="G61" s="50"/>
      <c r="H61" s="50"/>
      <c r="I61" s="50"/>
      <c r="J61" s="50"/>
      <c r="K61" s="50"/>
      <c r="L61" s="50"/>
      <c r="M61" s="50"/>
      <c r="N61" s="50"/>
      <c r="O61" s="46" t="s">
        <v>188</v>
      </c>
      <c r="P61" s="46"/>
      <c r="Q61" s="44" t="s">
        <v>137</v>
      </c>
      <c r="R61" s="44"/>
      <c r="S61" s="44"/>
      <c r="T61" s="44"/>
      <c r="U61" s="51" t="n">
        <v>150</v>
      </c>
      <c r="V61" s="51"/>
      <c r="W61" s="51"/>
      <c r="X61" s="51"/>
      <c r="Y61" s="52" t="n">
        <v>43.17</v>
      </c>
      <c r="Z61" s="52"/>
      <c r="AA61" s="52"/>
      <c r="AB61" s="52"/>
      <c r="AC61" s="52"/>
      <c r="AD61" s="53" t="n">
        <f aca="false">ROUND(U61*Y61,2)</f>
        <v>6475.5</v>
      </c>
      <c r="AE61" s="53"/>
      <c r="AF61" s="53"/>
      <c r="AG61" s="53"/>
    </row>
    <row r="62" s="38" customFormat="true" ht="36" hidden="false" customHeight="true" outlineLevel="0" collapsed="false">
      <c r="A62" s="44" t="n">
        <v>33</v>
      </c>
      <c r="B62" s="44"/>
      <c r="C62" s="44" t="n">
        <v>33</v>
      </c>
      <c r="D62" s="44"/>
      <c r="E62" s="44"/>
      <c r="F62" s="50" t="s">
        <v>138</v>
      </c>
      <c r="G62" s="50"/>
      <c r="H62" s="50"/>
      <c r="I62" s="50"/>
      <c r="J62" s="50"/>
      <c r="K62" s="50"/>
      <c r="L62" s="50"/>
      <c r="M62" s="50"/>
      <c r="N62" s="50"/>
      <c r="O62" s="46" t="s">
        <v>189</v>
      </c>
      <c r="P62" s="46"/>
      <c r="Q62" s="44" t="s">
        <v>137</v>
      </c>
      <c r="R62" s="44"/>
      <c r="S62" s="44"/>
      <c r="T62" s="44"/>
      <c r="U62" s="51" t="n">
        <v>560</v>
      </c>
      <c r="V62" s="51"/>
      <c r="W62" s="51"/>
      <c r="X62" s="51"/>
      <c r="Y62" s="52" t="n">
        <v>158.85</v>
      </c>
      <c r="Z62" s="52"/>
      <c r="AA62" s="52"/>
      <c r="AB62" s="52"/>
      <c r="AC62" s="52"/>
      <c r="AD62" s="53" t="n">
        <f aca="false">ROUND(U62*Y62,2)</f>
        <v>88956</v>
      </c>
      <c r="AE62" s="53"/>
      <c r="AF62" s="53"/>
      <c r="AG62" s="53"/>
    </row>
    <row r="63" s="38" customFormat="true" ht="36" hidden="false" customHeight="true" outlineLevel="0" collapsed="false">
      <c r="A63" s="44" t="n">
        <v>34</v>
      </c>
      <c r="B63" s="44"/>
      <c r="C63" s="44" t="n">
        <v>34</v>
      </c>
      <c r="D63" s="44"/>
      <c r="E63" s="44"/>
      <c r="F63" s="50" t="s">
        <v>142</v>
      </c>
      <c r="G63" s="50"/>
      <c r="H63" s="50"/>
      <c r="I63" s="50"/>
      <c r="J63" s="50"/>
      <c r="K63" s="50"/>
      <c r="L63" s="50"/>
      <c r="M63" s="50"/>
      <c r="N63" s="50"/>
      <c r="O63" s="46" t="s">
        <v>190</v>
      </c>
      <c r="P63" s="46"/>
      <c r="Q63" s="44" t="s">
        <v>82</v>
      </c>
      <c r="R63" s="44"/>
      <c r="S63" s="44"/>
      <c r="T63" s="44"/>
      <c r="U63" s="51" t="n">
        <v>300</v>
      </c>
      <c r="V63" s="51"/>
      <c r="W63" s="51"/>
      <c r="X63" s="51"/>
      <c r="Y63" s="52" t="n">
        <v>35.3</v>
      </c>
      <c r="Z63" s="52"/>
      <c r="AA63" s="52"/>
      <c r="AB63" s="52"/>
      <c r="AC63" s="52"/>
      <c r="AD63" s="53" t="n">
        <f aca="false">ROUND(U63*Y63,2)</f>
        <v>10590</v>
      </c>
      <c r="AE63" s="53"/>
      <c r="AF63" s="53"/>
      <c r="AG63" s="53"/>
    </row>
    <row r="64" s="38" customFormat="true" ht="36" hidden="false" customHeight="true" outlineLevel="0" collapsed="false">
      <c r="A64" s="44" t="n">
        <v>35</v>
      </c>
      <c r="B64" s="44"/>
      <c r="C64" s="44" t="n">
        <v>35</v>
      </c>
      <c r="D64" s="44"/>
      <c r="E64" s="44"/>
      <c r="F64" s="50" t="s">
        <v>144</v>
      </c>
      <c r="G64" s="50"/>
      <c r="H64" s="50"/>
      <c r="I64" s="50"/>
      <c r="J64" s="50"/>
      <c r="K64" s="50"/>
      <c r="L64" s="50"/>
      <c r="M64" s="50"/>
      <c r="N64" s="50"/>
      <c r="O64" s="46" t="s">
        <v>191</v>
      </c>
      <c r="P64" s="46"/>
      <c r="Q64" s="44" t="s">
        <v>137</v>
      </c>
      <c r="R64" s="44"/>
      <c r="S64" s="44"/>
      <c r="T64" s="44"/>
      <c r="U64" s="51" t="n">
        <v>1</v>
      </c>
      <c r="V64" s="51"/>
      <c r="W64" s="51"/>
      <c r="X64" s="51"/>
      <c r="Y64" s="52" t="n">
        <v>737.46</v>
      </c>
      <c r="Z64" s="52"/>
      <c r="AA64" s="52"/>
      <c r="AB64" s="52"/>
      <c r="AC64" s="52"/>
      <c r="AD64" s="53" t="n">
        <f aca="false">ROUND(U64*Y64,2)</f>
        <v>737.46</v>
      </c>
      <c r="AE64" s="53"/>
      <c r="AF64" s="53"/>
      <c r="AG64" s="53"/>
    </row>
    <row r="65" s="38" customFormat="true" ht="36" hidden="false" customHeight="true" outlineLevel="0" collapsed="false">
      <c r="A65" s="44" t="n">
        <v>36</v>
      </c>
      <c r="B65" s="44"/>
      <c r="C65" s="44" t="n">
        <v>36</v>
      </c>
      <c r="D65" s="44"/>
      <c r="E65" s="44"/>
      <c r="F65" s="50" t="s">
        <v>146</v>
      </c>
      <c r="G65" s="50"/>
      <c r="H65" s="50"/>
      <c r="I65" s="50"/>
      <c r="J65" s="50"/>
      <c r="K65" s="50"/>
      <c r="L65" s="50"/>
      <c r="M65" s="50"/>
      <c r="N65" s="50"/>
      <c r="O65" s="46" t="s">
        <v>192</v>
      </c>
      <c r="P65" s="46"/>
      <c r="Q65" s="44" t="s">
        <v>82</v>
      </c>
      <c r="R65" s="44"/>
      <c r="S65" s="44"/>
      <c r="T65" s="44"/>
      <c r="U65" s="51" t="n">
        <v>1</v>
      </c>
      <c r="V65" s="51"/>
      <c r="W65" s="51"/>
      <c r="X65" s="51"/>
      <c r="Y65" s="52" t="n">
        <v>6415.58</v>
      </c>
      <c r="Z65" s="52"/>
      <c r="AA65" s="52"/>
      <c r="AB65" s="52"/>
      <c r="AC65" s="52"/>
      <c r="AD65" s="53" t="n">
        <f aca="false">ROUND(U65*Y65,2)</f>
        <v>6415.58</v>
      </c>
      <c r="AE65" s="53"/>
      <c r="AF65" s="53"/>
      <c r="AG65" s="53"/>
    </row>
    <row r="66" s="38" customFormat="true" ht="36" hidden="false" customHeight="true" outlineLevel="0" collapsed="false">
      <c r="A66" s="44" t="n">
        <v>37</v>
      </c>
      <c r="B66" s="44"/>
      <c r="C66" s="44" t="n">
        <v>37</v>
      </c>
      <c r="D66" s="44"/>
      <c r="E66" s="44"/>
      <c r="F66" s="50" t="s">
        <v>193</v>
      </c>
      <c r="G66" s="50"/>
      <c r="H66" s="50"/>
      <c r="I66" s="50"/>
      <c r="J66" s="50"/>
      <c r="K66" s="50"/>
      <c r="L66" s="50"/>
      <c r="M66" s="50"/>
      <c r="N66" s="50"/>
      <c r="O66" s="46" t="s">
        <v>194</v>
      </c>
      <c r="P66" s="46"/>
      <c r="Q66" s="44" t="s">
        <v>82</v>
      </c>
      <c r="R66" s="44"/>
      <c r="S66" s="44"/>
      <c r="T66" s="44"/>
      <c r="U66" s="51" t="n">
        <v>6</v>
      </c>
      <c r="V66" s="51"/>
      <c r="W66" s="51"/>
      <c r="X66" s="51"/>
      <c r="Y66" s="52" t="n">
        <v>110.09</v>
      </c>
      <c r="Z66" s="52"/>
      <c r="AA66" s="52"/>
      <c r="AB66" s="52"/>
      <c r="AC66" s="52"/>
      <c r="AD66" s="53" t="n">
        <f aca="false">ROUND(U66*Y66,2)</f>
        <v>660.54</v>
      </c>
      <c r="AE66" s="53"/>
      <c r="AF66" s="53"/>
      <c r="AG66" s="53"/>
    </row>
    <row r="67" s="38" customFormat="true" ht="45" hidden="false" customHeight="true" outlineLevel="0" collapsed="false">
      <c r="A67" s="44" t="n">
        <v>38</v>
      </c>
      <c r="B67" s="44"/>
      <c r="C67" s="44" t="n">
        <v>38</v>
      </c>
      <c r="D67" s="44"/>
      <c r="E67" s="44"/>
      <c r="F67" s="50" t="s">
        <v>135</v>
      </c>
      <c r="G67" s="50"/>
      <c r="H67" s="50"/>
      <c r="I67" s="50"/>
      <c r="J67" s="50"/>
      <c r="K67" s="50"/>
      <c r="L67" s="50"/>
      <c r="M67" s="50"/>
      <c r="N67" s="50"/>
      <c r="O67" s="46" t="s">
        <v>195</v>
      </c>
      <c r="P67" s="46"/>
      <c r="Q67" s="44" t="s">
        <v>137</v>
      </c>
      <c r="R67" s="44"/>
      <c r="S67" s="44"/>
      <c r="T67" s="44"/>
      <c r="U67" s="51" t="n">
        <v>20</v>
      </c>
      <c r="V67" s="51"/>
      <c r="W67" s="51"/>
      <c r="X67" s="51"/>
      <c r="Y67" s="52" t="n">
        <v>23.13</v>
      </c>
      <c r="Z67" s="52"/>
      <c r="AA67" s="52"/>
      <c r="AB67" s="52"/>
      <c r="AC67" s="52"/>
      <c r="AD67" s="53" t="n">
        <f aca="false">ROUND(U67*Y67,2)</f>
        <v>462.6</v>
      </c>
      <c r="AE67" s="53"/>
      <c r="AF67" s="53"/>
      <c r="AG67" s="53"/>
    </row>
    <row r="68" s="38" customFormat="true" ht="36" hidden="false" customHeight="true" outlineLevel="0" collapsed="false">
      <c r="A68" s="44" t="n">
        <v>39</v>
      </c>
      <c r="B68" s="44"/>
      <c r="C68" s="44" t="n">
        <v>39</v>
      </c>
      <c r="D68" s="44"/>
      <c r="E68" s="44"/>
      <c r="F68" s="50" t="s">
        <v>140</v>
      </c>
      <c r="G68" s="50"/>
      <c r="H68" s="50"/>
      <c r="I68" s="50"/>
      <c r="J68" s="50"/>
      <c r="K68" s="50"/>
      <c r="L68" s="50"/>
      <c r="M68" s="50"/>
      <c r="N68" s="50"/>
      <c r="O68" s="46" t="s">
        <v>196</v>
      </c>
      <c r="P68" s="46"/>
      <c r="Q68" s="44" t="s">
        <v>137</v>
      </c>
      <c r="R68" s="44"/>
      <c r="S68" s="44"/>
      <c r="T68" s="44"/>
      <c r="U68" s="51" t="n">
        <v>70</v>
      </c>
      <c r="V68" s="51"/>
      <c r="W68" s="51"/>
      <c r="X68" s="51"/>
      <c r="Y68" s="52" t="n">
        <v>146.34</v>
      </c>
      <c r="Z68" s="52"/>
      <c r="AA68" s="52"/>
      <c r="AB68" s="52"/>
      <c r="AC68" s="52"/>
      <c r="AD68" s="53" t="n">
        <f aca="false">ROUND(U68*Y68,2)</f>
        <v>10243.8</v>
      </c>
      <c r="AE68" s="53"/>
      <c r="AF68" s="53"/>
      <c r="AG68" s="53"/>
    </row>
    <row r="69" s="38" customFormat="true" ht="36" hidden="false" customHeight="true" outlineLevel="0" collapsed="false">
      <c r="A69" s="44" t="n">
        <v>40</v>
      </c>
      <c r="B69" s="44"/>
      <c r="C69" s="44" t="n">
        <v>40</v>
      </c>
      <c r="D69" s="44"/>
      <c r="E69" s="44"/>
      <c r="F69" s="50" t="s">
        <v>180</v>
      </c>
      <c r="G69" s="50"/>
      <c r="H69" s="50"/>
      <c r="I69" s="50"/>
      <c r="J69" s="50"/>
      <c r="K69" s="50"/>
      <c r="L69" s="50"/>
      <c r="M69" s="50"/>
      <c r="N69" s="50"/>
      <c r="O69" s="46" t="s">
        <v>197</v>
      </c>
      <c r="P69" s="46"/>
      <c r="Q69" s="44" t="s">
        <v>82</v>
      </c>
      <c r="R69" s="44"/>
      <c r="S69" s="44"/>
      <c r="T69" s="44"/>
      <c r="U69" s="51" t="n">
        <v>40</v>
      </c>
      <c r="V69" s="51"/>
      <c r="W69" s="51"/>
      <c r="X69" s="51"/>
      <c r="Y69" s="52" t="n">
        <v>31.66</v>
      </c>
      <c r="Z69" s="52"/>
      <c r="AA69" s="52"/>
      <c r="AB69" s="52"/>
      <c r="AC69" s="52"/>
      <c r="AD69" s="53" t="n">
        <f aca="false">ROUND(U69*Y69,2)</f>
        <v>1266.4</v>
      </c>
      <c r="AE69" s="53"/>
      <c r="AF69" s="53"/>
      <c r="AG69" s="53"/>
    </row>
    <row r="70" s="38" customFormat="true" ht="36" hidden="false" customHeight="true" outlineLevel="0" collapsed="false">
      <c r="A70" s="44" t="n">
        <v>41</v>
      </c>
      <c r="B70" s="44"/>
      <c r="C70" s="44" t="n">
        <v>41</v>
      </c>
      <c r="D70" s="44"/>
      <c r="E70" s="44"/>
      <c r="F70" s="50" t="s">
        <v>144</v>
      </c>
      <c r="G70" s="50"/>
      <c r="H70" s="50"/>
      <c r="I70" s="50"/>
      <c r="J70" s="50"/>
      <c r="K70" s="50"/>
      <c r="L70" s="50"/>
      <c r="M70" s="50"/>
      <c r="N70" s="50"/>
      <c r="O70" s="46" t="s">
        <v>198</v>
      </c>
      <c r="P70" s="46"/>
      <c r="Q70" s="44" t="s">
        <v>137</v>
      </c>
      <c r="R70" s="44"/>
      <c r="S70" s="44"/>
      <c r="T70" s="44"/>
      <c r="U70" s="51" t="n">
        <v>1</v>
      </c>
      <c r="V70" s="51"/>
      <c r="W70" s="51"/>
      <c r="X70" s="51"/>
      <c r="Y70" s="52" t="n">
        <v>737.46</v>
      </c>
      <c r="Z70" s="52"/>
      <c r="AA70" s="52"/>
      <c r="AB70" s="52"/>
      <c r="AC70" s="52"/>
      <c r="AD70" s="53" t="n">
        <f aca="false">ROUND(U70*Y70,2)</f>
        <v>737.46</v>
      </c>
      <c r="AE70" s="53"/>
      <c r="AF70" s="53"/>
      <c r="AG70" s="53"/>
    </row>
    <row r="71" s="38" customFormat="true" ht="36" hidden="false" customHeight="true" outlineLevel="0" collapsed="false">
      <c r="A71" s="44" t="n">
        <v>42</v>
      </c>
      <c r="B71" s="44"/>
      <c r="C71" s="44" t="n">
        <v>42</v>
      </c>
      <c r="D71" s="44"/>
      <c r="E71" s="44"/>
      <c r="F71" s="50" t="s">
        <v>146</v>
      </c>
      <c r="G71" s="50"/>
      <c r="H71" s="50"/>
      <c r="I71" s="50"/>
      <c r="J71" s="50"/>
      <c r="K71" s="50"/>
      <c r="L71" s="50"/>
      <c r="M71" s="50"/>
      <c r="N71" s="50"/>
      <c r="O71" s="46" t="s">
        <v>199</v>
      </c>
      <c r="P71" s="46"/>
      <c r="Q71" s="44" t="s">
        <v>82</v>
      </c>
      <c r="R71" s="44"/>
      <c r="S71" s="44"/>
      <c r="T71" s="44"/>
      <c r="U71" s="51" t="n">
        <v>1</v>
      </c>
      <c r="V71" s="51"/>
      <c r="W71" s="51"/>
      <c r="X71" s="51"/>
      <c r="Y71" s="52" t="n">
        <v>6415.58</v>
      </c>
      <c r="Z71" s="52"/>
      <c r="AA71" s="52"/>
      <c r="AB71" s="52"/>
      <c r="AC71" s="52"/>
      <c r="AD71" s="53" t="n">
        <f aca="false">ROUND(U71*Y71,2)</f>
        <v>6415.58</v>
      </c>
      <c r="AE71" s="53"/>
      <c r="AF71" s="53"/>
      <c r="AG71" s="53"/>
    </row>
    <row r="72" s="38" customFormat="true" ht="36" hidden="false" customHeight="true" outlineLevel="0" collapsed="false">
      <c r="A72" s="44" t="n">
        <v>43</v>
      </c>
      <c r="B72" s="44"/>
      <c r="C72" s="44" t="n">
        <v>43</v>
      </c>
      <c r="D72" s="44"/>
      <c r="E72" s="44"/>
      <c r="F72" s="50" t="s">
        <v>200</v>
      </c>
      <c r="G72" s="50"/>
      <c r="H72" s="50"/>
      <c r="I72" s="50"/>
      <c r="J72" s="50"/>
      <c r="K72" s="50"/>
      <c r="L72" s="50"/>
      <c r="M72" s="50"/>
      <c r="N72" s="50"/>
      <c r="O72" s="46" t="s">
        <v>201</v>
      </c>
      <c r="P72" s="46"/>
      <c r="Q72" s="44" t="s">
        <v>82</v>
      </c>
      <c r="R72" s="44"/>
      <c r="S72" s="44"/>
      <c r="T72" s="44"/>
      <c r="U72" s="51" t="n">
        <v>2</v>
      </c>
      <c r="V72" s="51"/>
      <c r="W72" s="51"/>
      <c r="X72" s="51"/>
      <c r="Y72" s="52" t="n">
        <v>351</v>
      </c>
      <c r="Z72" s="52"/>
      <c r="AA72" s="52"/>
      <c r="AB72" s="52"/>
      <c r="AC72" s="52"/>
      <c r="AD72" s="53" t="n">
        <f aca="false">ROUND(U72*Y72,2)</f>
        <v>702</v>
      </c>
      <c r="AE72" s="53"/>
      <c r="AF72" s="53"/>
      <c r="AG72" s="53"/>
    </row>
    <row r="73" s="38" customFormat="true" ht="45" hidden="false" customHeight="true" outlineLevel="0" collapsed="false">
      <c r="A73" s="44" t="n">
        <v>44</v>
      </c>
      <c r="B73" s="44"/>
      <c r="C73" s="44" t="n">
        <v>44</v>
      </c>
      <c r="D73" s="44"/>
      <c r="E73" s="44"/>
      <c r="F73" s="50" t="s">
        <v>135</v>
      </c>
      <c r="G73" s="50"/>
      <c r="H73" s="50"/>
      <c r="I73" s="50"/>
      <c r="J73" s="50"/>
      <c r="K73" s="50"/>
      <c r="L73" s="50"/>
      <c r="M73" s="50"/>
      <c r="N73" s="50"/>
      <c r="O73" s="46" t="s">
        <v>202</v>
      </c>
      <c r="P73" s="46"/>
      <c r="Q73" s="44" t="s">
        <v>137</v>
      </c>
      <c r="R73" s="44"/>
      <c r="S73" s="44"/>
      <c r="T73" s="44"/>
      <c r="U73" s="51" t="n">
        <v>10</v>
      </c>
      <c r="V73" s="51"/>
      <c r="W73" s="51"/>
      <c r="X73" s="51"/>
      <c r="Y73" s="52" t="n">
        <v>23.13</v>
      </c>
      <c r="Z73" s="52"/>
      <c r="AA73" s="52"/>
      <c r="AB73" s="52"/>
      <c r="AC73" s="52"/>
      <c r="AD73" s="53" t="n">
        <f aca="false">ROUND(U73*Y73,2)</f>
        <v>231.3</v>
      </c>
      <c r="AE73" s="53"/>
      <c r="AF73" s="53"/>
      <c r="AG73" s="53"/>
    </row>
    <row r="74" s="38" customFormat="true" ht="36" hidden="false" customHeight="true" outlineLevel="0" collapsed="false">
      <c r="A74" s="44" t="n">
        <v>45</v>
      </c>
      <c r="B74" s="44"/>
      <c r="C74" s="44" t="n">
        <v>45</v>
      </c>
      <c r="D74" s="44"/>
      <c r="E74" s="44"/>
      <c r="F74" s="50" t="s">
        <v>138</v>
      </c>
      <c r="G74" s="50"/>
      <c r="H74" s="50"/>
      <c r="I74" s="50"/>
      <c r="J74" s="50"/>
      <c r="K74" s="50"/>
      <c r="L74" s="50"/>
      <c r="M74" s="50"/>
      <c r="N74" s="50"/>
      <c r="O74" s="46" t="s">
        <v>203</v>
      </c>
      <c r="P74" s="46"/>
      <c r="Q74" s="44" t="s">
        <v>137</v>
      </c>
      <c r="R74" s="44"/>
      <c r="S74" s="44"/>
      <c r="T74" s="44"/>
      <c r="U74" s="51" t="n">
        <v>10</v>
      </c>
      <c r="V74" s="51"/>
      <c r="W74" s="51"/>
      <c r="X74" s="51"/>
      <c r="Y74" s="52" t="n">
        <v>158.85</v>
      </c>
      <c r="Z74" s="52"/>
      <c r="AA74" s="52"/>
      <c r="AB74" s="52"/>
      <c r="AC74" s="52"/>
      <c r="AD74" s="53" t="n">
        <f aca="false">ROUND(U74*Y74,2)</f>
        <v>1588.5</v>
      </c>
      <c r="AE74" s="53"/>
      <c r="AF74" s="53"/>
      <c r="AG74" s="53"/>
    </row>
    <row r="75" s="38" customFormat="true" ht="36" hidden="false" customHeight="true" outlineLevel="0" collapsed="false">
      <c r="A75" s="44" t="n">
        <v>46</v>
      </c>
      <c r="B75" s="44"/>
      <c r="C75" s="44" t="n">
        <v>46</v>
      </c>
      <c r="D75" s="44"/>
      <c r="E75" s="44"/>
      <c r="F75" s="50" t="s">
        <v>180</v>
      </c>
      <c r="G75" s="50"/>
      <c r="H75" s="50"/>
      <c r="I75" s="50"/>
      <c r="J75" s="50"/>
      <c r="K75" s="50"/>
      <c r="L75" s="50"/>
      <c r="M75" s="50"/>
      <c r="N75" s="50"/>
      <c r="O75" s="46" t="s">
        <v>204</v>
      </c>
      <c r="P75" s="46"/>
      <c r="Q75" s="44" t="s">
        <v>82</v>
      </c>
      <c r="R75" s="44"/>
      <c r="S75" s="44"/>
      <c r="T75" s="44"/>
      <c r="U75" s="51" t="n">
        <v>20</v>
      </c>
      <c r="V75" s="51"/>
      <c r="W75" s="51"/>
      <c r="X75" s="51"/>
      <c r="Y75" s="52" t="n">
        <v>31.66</v>
      </c>
      <c r="Z75" s="52"/>
      <c r="AA75" s="52"/>
      <c r="AB75" s="52"/>
      <c r="AC75" s="52"/>
      <c r="AD75" s="53" t="n">
        <f aca="false">ROUND(U75*Y75,2)</f>
        <v>633.2</v>
      </c>
      <c r="AE75" s="53"/>
      <c r="AF75" s="53"/>
      <c r="AG75" s="53"/>
    </row>
    <row r="76" s="38" customFormat="true" ht="57.75" hidden="false" customHeight="true" outlineLevel="0" collapsed="false">
      <c r="A76" s="44" t="n">
        <v>47</v>
      </c>
      <c r="B76" s="44"/>
      <c r="C76" s="44" t="n">
        <v>47</v>
      </c>
      <c r="D76" s="44"/>
      <c r="E76" s="44"/>
      <c r="F76" s="50" t="s">
        <v>205</v>
      </c>
      <c r="G76" s="50"/>
      <c r="H76" s="50"/>
      <c r="I76" s="50"/>
      <c r="J76" s="50"/>
      <c r="K76" s="50"/>
      <c r="L76" s="50"/>
      <c r="M76" s="50"/>
      <c r="N76" s="50"/>
      <c r="O76" s="46" t="s">
        <v>206</v>
      </c>
      <c r="P76" s="46"/>
      <c r="Q76" s="44" t="s">
        <v>82</v>
      </c>
      <c r="R76" s="44"/>
      <c r="S76" s="44"/>
      <c r="T76" s="44"/>
      <c r="U76" s="51" t="n">
        <v>1</v>
      </c>
      <c r="V76" s="51"/>
      <c r="W76" s="51"/>
      <c r="X76" s="51"/>
      <c r="Y76" s="52" t="n">
        <v>218000</v>
      </c>
      <c r="Z76" s="52"/>
      <c r="AA76" s="52"/>
      <c r="AB76" s="52"/>
      <c r="AC76" s="52"/>
      <c r="AD76" s="53" t="n">
        <f aca="false">ROUND(U76*Y76,2)</f>
        <v>218000</v>
      </c>
      <c r="AE76" s="53"/>
      <c r="AF76" s="53"/>
      <c r="AG76" s="53"/>
    </row>
    <row r="77" s="38" customFormat="true" ht="36" hidden="false" customHeight="true" outlineLevel="0" collapsed="false">
      <c r="A77" s="44" t="n">
        <v>48</v>
      </c>
      <c r="B77" s="44"/>
      <c r="C77" s="44" t="n">
        <v>48</v>
      </c>
      <c r="D77" s="44"/>
      <c r="E77" s="44"/>
      <c r="F77" s="50" t="s">
        <v>207</v>
      </c>
      <c r="G77" s="50"/>
      <c r="H77" s="50"/>
      <c r="I77" s="50"/>
      <c r="J77" s="50"/>
      <c r="K77" s="50"/>
      <c r="L77" s="50"/>
      <c r="M77" s="50"/>
      <c r="N77" s="50"/>
      <c r="O77" s="46" t="s">
        <v>208</v>
      </c>
      <c r="P77" s="46"/>
      <c r="Q77" s="44" t="s">
        <v>82</v>
      </c>
      <c r="R77" s="44"/>
      <c r="S77" s="44"/>
      <c r="T77" s="44"/>
      <c r="U77" s="51" t="n">
        <v>2</v>
      </c>
      <c r="V77" s="51"/>
      <c r="W77" s="51"/>
      <c r="X77" s="51"/>
      <c r="Y77" s="52" t="n">
        <v>22515</v>
      </c>
      <c r="Z77" s="52"/>
      <c r="AA77" s="52"/>
      <c r="AB77" s="52"/>
      <c r="AC77" s="52"/>
      <c r="AD77" s="53" t="n">
        <f aca="false">ROUND(U77*Y77,2)</f>
        <v>45030</v>
      </c>
      <c r="AE77" s="53"/>
      <c r="AF77" s="53"/>
      <c r="AG77" s="53"/>
    </row>
    <row r="78" s="38" customFormat="true" ht="36" hidden="false" customHeight="true" outlineLevel="0" collapsed="false">
      <c r="A78" s="44" t="n">
        <v>49</v>
      </c>
      <c r="B78" s="44"/>
      <c r="C78" s="44" t="n">
        <v>49</v>
      </c>
      <c r="D78" s="44"/>
      <c r="E78" s="44"/>
      <c r="F78" s="50" t="s">
        <v>209</v>
      </c>
      <c r="G78" s="50"/>
      <c r="H78" s="50"/>
      <c r="I78" s="50"/>
      <c r="J78" s="50"/>
      <c r="K78" s="50"/>
      <c r="L78" s="50"/>
      <c r="M78" s="50"/>
      <c r="N78" s="50"/>
      <c r="O78" s="46" t="s">
        <v>210</v>
      </c>
      <c r="P78" s="46"/>
      <c r="Q78" s="44" t="s">
        <v>82</v>
      </c>
      <c r="R78" s="44"/>
      <c r="S78" s="44"/>
      <c r="T78" s="44"/>
      <c r="U78" s="51" t="n">
        <v>1</v>
      </c>
      <c r="V78" s="51"/>
      <c r="W78" s="51"/>
      <c r="X78" s="51"/>
      <c r="Y78" s="52" t="n">
        <v>3591.52</v>
      </c>
      <c r="Z78" s="52"/>
      <c r="AA78" s="52"/>
      <c r="AB78" s="52"/>
      <c r="AC78" s="52"/>
      <c r="AD78" s="53" t="n">
        <f aca="false">ROUND(U78*Y78,2)</f>
        <v>3591.52</v>
      </c>
      <c r="AE78" s="53"/>
      <c r="AF78" s="53"/>
      <c r="AG78" s="53"/>
    </row>
    <row r="79" s="38" customFormat="true" ht="36" hidden="false" customHeight="true" outlineLevel="0" collapsed="false">
      <c r="A79" s="44" t="n">
        <v>50</v>
      </c>
      <c r="B79" s="44"/>
      <c r="C79" s="44" t="n">
        <v>50</v>
      </c>
      <c r="D79" s="44"/>
      <c r="E79" s="44"/>
      <c r="F79" s="50" t="s">
        <v>211</v>
      </c>
      <c r="G79" s="50"/>
      <c r="H79" s="50"/>
      <c r="I79" s="50"/>
      <c r="J79" s="50"/>
      <c r="K79" s="50"/>
      <c r="L79" s="50"/>
      <c r="M79" s="50"/>
      <c r="N79" s="50"/>
      <c r="O79" s="46" t="s">
        <v>212</v>
      </c>
      <c r="P79" s="46"/>
      <c r="Q79" s="44" t="s">
        <v>82</v>
      </c>
      <c r="R79" s="44"/>
      <c r="S79" s="44"/>
      <c r="T79" s="44"/>
      <c r="U79" s="51" t="n">
        <v>1</v>
      </c>
      <c r="V79" s="51"/>
      <c r="W79" s="51"/>
      <c r="X79" s="51"/>
      <c r="Y79" s="52" t="n">
        <v>14000</v>
      </c>
      <c r="Z79" s="52"/>
      <c r="AA79" s="52"/>
      <c r="AB79" s="52"/>
      <c r="AC79" s="52"/>
      <c r="AD79" s="53" t="n">
        <f aca="false">ROUND(U79*Y79,2)</f>
        <v>14000</v>
      </c>
      <c r="AE79" s="53"/>
      <c r="AF79" s="53"/>
      <c r="AG79" s="53"/>
    </row>
    <row r="80" s="38" customFormat="true" ht="57.75" hidden="false" customHeight="true" outlineLevel="0" collapsed="false">
      <c r="A80" s="44" t="n">
        <v>51</v>
      </c>
      <c r="B80" s="44"/>
      <c r="C80" s="44" t="n">
        <v>51</v>
      </c>
      <c r="D80" s="44"/>
      <c r="E80" s="44"/>
      <c r="F80" s="50" t="s">
        <v>213</v>
      </c>
      <c r="G80" s="50"/>
      <c r="H80" s="50"/>
      <c r="I80" s="50"/>
      <c r="J80" s="50"/>
      <c r="K80" s="50"/>
      <c r="L80" s="50"/>
      <c r="M80" s="50"/>
      <c r="N80" s="50"/>
      <c r="O80" s="46" t="s">
        <v>214</v>
      </c>
      <c r="P80" s="46"/>
      <c r="Q80" s="44" t="s">
        <v>82</v>
      </c>
      <c r="R80" s="44"/>
      <c r="S80" s="44"/>
      <c r="T80" s="44"/>
      <c r="U80" s="51" t="n">
        <v>1</v>
      </c>
      <c r="V80" s="51"/>
      <c r="W80" s="51"/>
      <c r="X80" s="51"/>
      <c r="Y80" s="52" t="n">
        <v>778000</v>
      </c>
      <c r="Z80" s="52"/>
      <c r="AA80" s="52"/>
      <c r="AB80" s="52"/>
      <c r="AC80" s="52"/>
      <c r="AD80" s="53" t="n">
        <f aca="false">ROUND(U80*Y80,2)</f>
        <v>778000</v>
      </c>
      <c r="AE80" s="53"/>
      <c r="AF80" s="53"/>
      <c r="AG80" s="53"/>
    </row>
    <row r="81" s="38" customFormat="true" ht="45" hidden="false" customHeight="true" outlineLevel="0" collapsed="false">
      <c r="A81" s="44" t="n">
        <v>52</v>
      </c>
      <c r="B81" s="44"/>
      <c r="C81" s="44" t="n">
        <v>52</v>
      </c>
      <c r="D81" s="44"/>
      <c r="E81" s="44"/>
      <c r="F81" s="50" t="s">
        <v>215</v>
      </c>
      <c r="G81" s="50"/>
      <c r="H81" s="50"/>
      <c r="I81" s="50"/>
      <c r="J81" s="50"/>
      <c r="K81" s="50"/>
      <c r="L81" s="50"/>
      <c r="M81" s="50"/>
      <c r="N81" s="50"/>
      <c r="O81" s="46" t="s">
        <v>216</v>
      </c>
      <c r="P81" s="46"/>
      <c r="Q81" s="44" t="s">
        <v>82</v>
      </c>
      <c r="R81" s="44"/>
      <c r="S81" s="44"/>
      <c r="T81" s="44"/>
      <c r="U81" s="51" t="n">
        <v>1</v>
      </c>
      <c r="V81" s="51"/>
      <c r="W81" s="51"/>
      <c r="X81" s="51"/>
      <c r="Y81" s="52" t="n">
        <v>162000</v>
      </c>
      <c r="Z81" s="52"/>
      <c r="AA81" s="52"/>
      <c r="AB81" s="52"/>
      <c r="AC81" s="52"/>
      <c r="AD81" s="53" t="n">
        <f aca="false">ROUND(U81*Y81,2)</f>
        <v>162000</v>
      </c>
      <c r="AE81" s="53"/>
      <c r="AF81" s="53"/>
      <c r="AG81" s="53"/>
    </row>
    <row r="82" s="38" customFormat="true" ht="36" hidden="false" customHeight="true" outlineLevel="0" collapsed="false">
      <c r="A82" s="44" t="n">
        <v>53</v>
      </c>
      <c r="B82" s="44"/>
      <c r="C82" s="44" t="n">
        <v>53</v>
      </c>
      <c r="D82" s="44"/>
      <c r="E82" s="44"/>
      <c r="F82" s="50" t="s">
        <v>217</v>
      </c>
      <c r="G82" s="50"/>
      <c r="H82" s="50"/>
      <c r="I82" s="50"/>
      <c r="J82" s="50"/>
      <c r="K82" s="50"/>
      <c r="L82" s="50"/>
      <c r="M82" s="50"/>
      <c r="N82" s="50"/>
      <c r="O82" s="46" t="s">
        <v>218</v>
      </c>
      <c r="P82" s="46"/>
      <c r="Q82" s="44" t="s">
        <v>82</v>
      </c>
      <c r="R82" s="44"/>
      <c r="S82" s="44"/>
      <c r="T82" s="44"/>
      <c r="U82" s="51" t="n">
        <v>1</v>
      </c>
      <c r="V82" s="51"/>
      <c r="W82" s="51"/>
      <c r="X82" s="51"/>
      <c r="Y82" s="52" t="n">
        <v>257640</v>
      </c>
      <c r="Z82" s="52"/>
      <c r="AA82" s="52"/>
      <c r="AB82" s="52"/>
      <c r="AC82" s="52"/>
      <c r="AD82" s="53" t="n">
        <f aca="false">ROUND(U82*Y82,2)</f>
        <v>257640</v>
      </c>
      <c r="AE82" s="53"/>
      <c r="AF82" s="53"/>
      <c r="AG82" s="53"/>
    </row>
    <row r="83" s="38" customFormat="true" ht="36" hidden="false" customHeight="true" outlineLevel="0" collapsed="false">
      <c r="A83" s="44" t="n">
        <v>54</v>
      </c>
      <c r="B83" s="44"/>
      <c r="C83" s="44" t="n">
        <v>54</v>
      </c>
      <c r="D83" s="44"/>
      <c r="E83" s="44"/>
      <c r="F83" s="50" t="s">
        <v>219</v>
      </c>
      <c r="G83" s="50"/>
      <c r="H83" s="50"/>
      <c r="I83" s="50"/>
      <c r="J83" s="50"/>
      <c r="K83" s="50"/>
      <c r="L83" s="50"/>
      <c r="M83" s="50"/>
      <c r="N83" s="50"/>
      <c r="O83" s="46" t="s">
        <v>220</v>
      </c>
      <c r="P83" s="46"/>
      <c r="Q83" s="44" t="s">
        <v>82</v>
      </c>
      <c r="R83" s="44"/>
      <c r="S83" s="44"/>
      <c r="T83" s="44"/>
      <c r="U83" s="51" t="n">
        <v>1</v>
      </c>
      <c r="V83" s="51"/>
      <c r="W83" s="51"/>
      <c r="X83" s="51"/>
      <c r="Y83" s="52" t="n">
        <v>24426</v>
      </c>
      <c r="Z83" s="52"/>
      <c r="AA83" s="52"/>
      <c r="AB83" s="52"/>
      <c r="AC83" s="52"/>
      <c r="AD83" s="53" t="n">
        <f aca="false">ROUND(U83*Y83,2)</f>
        <v>24426</v>
      </c>
      <c r="AE83" s="53"/>
      <c r="AF83" s="53"/>
      <c r="AG83" s="53"/>
    </row>
    <row r="84" s="38" customFormat="true" ht="36" hidden="false" customHeight="true" outlineLevel="0" collapsed="false">
      <c r="A84" s="44" t="n">
        <v>55</v>
      </c>
      <c r="B84" s="44"/>
      <c r="C84" s="44" t="n">
        <v>55</v>
      </c>
      <c r="D84" s="44"/>
      <c r="E84" s="44"/>
      <c r="F84" s="50" t="s">
        <v>221</v>
      </c>
      <c r="G84" s="50"/>
      <c r="H84" s="50"/>
      <c r="I84" s="50"/>
      <c r="J84" s="50"/>
      <c r="K84" s="50"/>
      <c r="L84" s="50"/>
      <c r="M84" s="50"/>
      <c r="N84" s="50"/>
      <c r="O84" s="46" t="s">
        <v>222</v>
      </c>
      <c r="P84" s="46"/>
      <c r="Q84" s="44" t="s">
        <v>82</v>
      </c>
      <c r="R84" s="44"/>
      <c r="S84" s="44"/>
      <c r="T84" s="44"/>
      <c r="U84" s="51" t="n">
        <v>1</v>
      </c>
      <c r="V84" s="51"/>
      <c r="W84" s="51"/>
      <c r="X84" s="51"/>
      <c r="Y84" s="52" t="n">
        <v>98900</v>
      </c>
      <c r="Z84" s="52"/>
      <c r="AA84" s="52"/>
      <c r="AB84" s="52"/>
      <c r="AC84" s="52"/>
      <c r="AD84" s="53" t="n">
        <f aca="false">ROUND(U84*Y84,2)</f>
        <v>98900</v>
      </c>
      <c r="AE84" s="53"/>
      <c r="AF84" s="53"/>
      <c r="AG84" s="53"/>
    </row>
    <row r="85" s="38" customFormat="true" ht="36" hidden="false" customHeight="true" outlineLevel="0" collapsed="false">
      <c r="A85" s="44" t="n">
        <v>56</v>
      </c>
      <c r="B85" s="44"/>
      <c r="C85" s="44" t="n">
        <v>56</v>
      </c>
      <c r="D85" s="44"/>
      <c r="E85" s="44"/>
      <c r="F85" s="50" t="s">
        <v>223</v>
      </c>
      <c r="G85" s="50"/>
      <c r="H85" s="50"/>
      <c r="I85" s="50"/>
      <c r="J85" s="50"/>
      <c r="K85" s="50"/>
      <c r="L85" s="50"/>
      <c r="M85" s="50"/>
      <c r="N85" s="50"/>
      <c r="O85" s="46" t="s">
        <v>224</v>
      </c>
      <c r="P85" s="46"/>
      <c r="Q85" s="44" t="s">
        <v>82</v>
      </c>
      <c r="R85" s="44"/>
      <c r="S85" s="44"/>
      <c r="T85" s="44"/>
      <c r="U85" s="51" t="n">
        <v>1</v>
      </c>
      <c r="V85" s="51"/>
      <c r="W85" s="51"/>
      <c r="X85" s="51"/>
      <c r="Y85" s="52" t="n">
        <v>21299</v>
      </c>
      <c r="Z85" s="52"/>
      <c r="AA85" s="52"/>
      <c r="AB85" s="52"/>
      <c r="AC85" s="52"/>
      <c r="AD85" s="53" t="n">
        <f aca="false">ROUND(U85*Y85,2)</f>
        <v>21299</v>
      </c>
      <c r="AE85" s="53"/>
      <c r="AF85" s="53"/>
      <c r="AG85" s="53"/>
    </row>
    <row r="86" s="38" customFormat="true" ht="36" hidden="false" customHeight="true" outlineLevel="0" collapsed="false">
      <c r="A86" s="44" t="n">
        <v>57</v>
      </c>
      <c r="B86" s="44"/>
      <c r="C86" s="44" t="n">
        <v>57</v>
      </c>
      <c r="D86" s="44"/>
      <c r="E86" s="44"/>
      <c r="F86" s="50" t="s">
        <v>225</v>
      </c>
      <c r="G86" s="50"/>
      <c r="H86" s="50"/>
      <c r="I86" s="50"/>
      <c r="J86" s="50"/>
      <c r="K86" s="50"/>
      <c r="L86" s="50"/>
      <c r="M86" s="50"/>
      <c r="N86" s="50"/>
      <c r="O86" s="46" t="s">
        <v>226</v>
      </c>
      <c r="P86" s="46"/>
      <c r="Q86" s="44" t="s">
        <v>82</v>
      </c>
      <c r="R86" s="44"/>
      <c r="S86" s="44"/>
      <c r="T86" s="44"/>
      <c r="U86" s="51" t="n">
        <v>1</v>
      </c>
      <c r="V86" s="51"/>
      <c r="W86" s="51"/>
      <c r="X86" s="51"/>
      <c r="Y86" s="52" t="n">
        <v>166.07</v>
      </c>
      <c r="Z86" s="52"/>
      <c r="AA86" s="52"/>
      <c r="AB86" s="52"/>
      <c r="AC86" s="52"/>
      <c r="AD86" s="53" t="n">
        <f aca="false">ROUND(U86*Y86,2)</f>
        <v>166.07</v>
      </c>
      <c r="AE86" s="53"/>
      <c r="AF86" s="53"/>
      <c r="AG86" s="53"/>
    </row>
    <row r="87" s="38" customFormat="true" ht="36" hidden="false" customHeight="true" outlineLevel="0" collapsed="false">
      <c r="A87" s="44" t="n">
        <v>58</v>
      </c>
      <c r="B87" s="44"/>
      <c r="C87" s="44" t="n">
        <v>58</v>
      </c>
      <c r="D87" s="44"/>
      <c r="E87" s="44"/>
      <c r="F87" s="50" t="s">
        <v>227</v>
      </c>
      <c r="G87" s="50"/>
      <c r="H87" s="50"/>
      <c r="I87" s="50"/>
      <c r="J87" s="50"/>
      <c r="K87" s="50"/>
      <c r="L87" s="50"/>
      <c r="M87" s="50"/>
      <c r="N87" s="50"/>
      <c r="O87" s="46" t="s">
        <v>228</v>
      </c>
      <c r="P87" s="46"/>
      <c r="Q87" s="44" t="s">
        <v>82</v>
      </c>
      <c r="R87" s="44"/>
      <c r="S87" s="44"/>
      <c r="T87" s="44"/>
      <c r="U87" s="51" t="n">
        <v>2</v>
      </c>
      <c r="V87" s="51"/>
      <c r="W87" s="51"/>
      <c r="X87" s="51"/>
      <c r="Y87" s="52" t="n">
        <v>191</v>
      </c>
      <c r="Z87" s="52"/>
      <c r="AA87" s="52"/>
      <c r="AB87" s="52"/>
      <c r="AC87" s="52"/>
      <c r="AD87" s="53" t="n">
        <f aca="false">ROUND(U87*Y87,2)</f>
        <v>382</v>
      </c>
      <c r="AE87" s="53"/>
      <c r="AF87" s="53"/>
      <c r="AG87" s="53"/>
    </row>
    <row r="88" s="38" customFormat="true" ht="36" hidden="false" customHeight="true" outlineLevel="0" collapsed="false">
      <c r="A88" s="44" t="n">
        <v>59</v>
      </c>
      <c r="B88" s="44"/>
      <c r="C88" s="44" t="n">
        <v>59</v>
      </c>
      <c r="D88" s="44"/>
      <c r="E88" s="44"/>
      <c r="F88" s="50" t="s">
        <v>229</v>
      </c>
      <c r="G88" s="50"/>
      <c r="H88" s="50"/>
      <c r="I88" s="50"/>
      <c r="J88" s="50"/>
      <c r="K88" s="50"/>
      <c r="L88" s="50"/>
      <c r="M88" s="50"/>
      <c r="N88" s="50"/>
      <c r="O88" s="46" t="s">
        <v>230</v>
      </c>
      <c r="P88" s="46"/>
      <c r="Q88" s="44" t="s">
        <v>82</v>
      </c>
      <c r="R88" s="44"/>
      <c r="S88" s="44"/>
      <c r="T88" s="44"/>
      <c r="U88" s="51" t="n">
        <v>3</v>
      </c>
      <c r="V88" s="51"/>
      <c r="W88" s="51"/>
      <c r="X88" s="51"/>
      <c r="Y88" s="52" t="n">
        <v>186.53</v>
      </c>
      <c r="Z88" s="52"/>
      <c r="AA88" s="52"/>
      <c r="AB88" s="52"/>
      <c r="AC88" s="52"/>
      <c r="AD88" s="53" t="n">
        <f aca="false">ROUND(U88*Y88,2)</f>
        <v>559.59</v>
      </c>
      <c r="AE88" s="53"/>
      <c r="AF88" s="53"/>
      <c r="AG88" s="53"/>
    </row>
    <row r="89" s="38" customFormat="true" ht="36" hidden="false" customHeight="true" outlineLevel="0" collapsed="false">
      <c r="A89" s="44" t="n">
        <v>60</v>
      </c>
      <c r="B89" s="44"/>
      <c r="C89" s="44" t="n">
        <v>60</v>
      </c>
      <c r="D89" s="44"/>
      <c r="E89" s="44"/>
      <c r="F89" s="50" t="s">
        <v>231</v>
      </c>
      <c r="G89" s="50"/>
      <c r="H89" s="50"/>
      <c r="I89" s="50"/>
      <c r="J89" s="50"/>
      <c r="K89" s="50"/>
      <c r="L89" s="50"/>
      <c r="M89" s="50"/>
      <c r="N89" s="50"/>
      <c r="O89" s="46" t="s">
        <v>232</v>
      </c>
      <c r="P89" s="46"/>
      <c r="Q89" s="44" t="s">
        <v>82</v>
      </c>
      <c r="R89" s="44"/>
      <c r="S89" s="44"/>
      <c r="T89" s="44"/>
      <c r="U89" s="51" t="n">
        <v>47</v>
      </c>
      <c r="V89" s="51"/>
      <c r="W89" s="51"/>
      <c r="X89" s="51"/>
      <c r="Y89" s="52" t="n">
        <v>400.26</v>
      </c>
      <c r="Z89" s="52"/>
      <c r="AA89" s="52"/>
      <c r="AB89" s="52"/>
      <c r="AC89" s="52"/>
      <c r="AD89" s="53" t="n">
        <f aca="false">ROUND(U89*Y89,2)</f>
        <v>18812.22</v>
      </c>
      <c r="AE89" s="53"/>
      <c r="AF89" s="53"/>
      <c r="AG89" s="53"/>
    </row>
    <row r="90" s="38" customFormat="true" ht="36" hidden="false" customHeight="true" outlineLevel="0" collapsed="false">
      <c r="A90" s="44" t="n">
        <v>61</v>
      </c>
      <c r="B90" s="44"/>
      <c r="C90" s="44" t="n">
        <v>61</v>
      </c>
      <c r="D90" s="44"/>
      <c r="E90" s="44"/>
      <c r="F90" s="50" t="s">
        <v>233</v>
      </c>
      <c r="G90" s="50"/>
      <c r="H90" s="50"/>
      <c r="I90" s="50"/>
      <c r="J90" s="50"/>
      <c r="K90" s="50"/>
      <c r="L90" s="50"/>
      <c r="M90" s="50"/>
      <c r="N90" s="50"/>
      <c r="O90" s="46" t="s">
        <v>234</v>
      </c>
      <c r="P90" s="46"/>
      <c r="Q90" s="44" t="s">
        <v>82</v>
      </c>
      <c r="R90" s="44"/>
      <c r="S90" s="44"/>
      <c r="T90" s="44"/>
      <c r="U90" s="51" t="n">
        <v>1</v>
      </c>
      <c r="V90" s="51"/>
      <c r="W90" s="51"/>
      <c r="X90" s="51"/>
      <c r="Y90" s="52" t="n">
        <v>701.82</v>
      </c>
      <c r="Z90" s="52"/>
      <c r="AA90" s="52"/>
      <c r="AB90" s="52"/>
      <c r="AC90" s="52"/>
      <c r="AD90" s="53" t="n">
        <f aca="false">ROUND(U90*Y90,2)</f>
        <v>701.82</v>
      </c>
      <c r="AE90" s="53"/>
      <c r="AF90" s="53"/>
      <c r="AG90" s="53"/>
    </row>
    <row r="91" s="38" customFormat="true" ht="36" hidden="false" customHeight="true" outlineLevel="0" collapsed="false">
      <c r="A91" s="44" t="n">
        <v>62</v>
      </c>
      <c r="B91" s="44"/>
      <c r="C91" s="44" t="n">
        <v>62</v>
      </c>
      <c r="D91" s="44"/>
      <c r="E91" s="44"/>
      <c r="F91" s="50" t="s">
        <v>235</v>
      </c>
      <c r="G91" s="50"/>
      <c r="H91" s="50"/>
      <c r="I91" s="50"/>
      <c r="J91" s="50"/>
      <c r="K91" s="50"/>
      <c r="L91" s="50"/>
      <c r="M91" s="50"/>
      <c r="N91" s="50"/>
      <c r="O91" s="46" t="s">
        <v>236</v>
      </c>
      <c r="P91" s="46"/>
      <c r="Q91" s="44" t="s">
        <v>82</v>
      </c>
      <c r="R91" s="44"/>
      <c r="S91" s="44"/>
      <c r="T91" s="44"/>
      <c r="U91" s="51" t="n">
        <v>1</v>
      </c>
      <c r="V91" s="51"/>
      <c r="W91" s="51"/>
      <c r="X91" s="51"/>
      <c r="Y91" s="52" t="n">
        <v>42.72</v>
      </c>
      <c r="Z91" s="52"/>
      <c r="AA91" s="52"/>
      <c r="AB91" s="52"/>
      <c r="AC91" s="52"/>
      <c r="AD91" s="53" t="n">
        <f aca="false">ROUND(U91*Y91,2)</f>
        <v>42.72</v>
      </c>
      <c r="AE91" s="53"/>
      <c r="AF91" s="53"/>
      <c r="AG91" s="53"/>
    </row>
    <row r="92" s="38" customFormat="true" ht="36" hidden="false" customHeight="true" outlineLevel="0" collapsed="false">
      <c r="A92" s="44" t="n">
        <v>63</v>
      </c>
      <c r="B92" s="44"/>
      <c r="C92" s="44" t="n">
        <v>63</v>
      </c>
      <c r="D92" s="44"/>
      <c r="E92" s="44"/>
      <c r="F92" s="50" t="s">
        <v>237</v>
      </c>
      <c r="G92" s="50"/>
      <c r="H92" s="50"/>
      <c r="I92" s="50"/>
      <c r="J92" s="50"/>
      <c r="K92" s="50"/>
      <c r="L92" s="50"/>
      <c r="M92" s="50"/>
      <c r="N92" s="50"/>
      <c r="O92" s="46" t="s">
        <v>238</v>
      </c>
      <c r="P92" s="46"/>
      <c r="Q92" s="44" t="s">
        <v>82</v>
      </c>
      <c r="R92" s="44"/>
      <c r="S92" s="44"/>
      <c r="T92" s="44"/>
      <c r="U92" s="51" t="n">
        <v>3</v>
      </c>
      <c r="V92" s="51"/>
      <c r="W92" s="51"/>
      <c r="X92" s="51"/>
      <c r="Y92" s="52" t="n">
        <v>46.63</v>
      </c>
      <c r="Z92" s="52"/>
      <c r="AA92" s="52"/>
      <c r="AB92" s="52"/>
      <c r="AC92" s="52"/>
      <c r="AD92" s="53" t="n">
        <f aca="false">ROUND(U92*Y92,2)</f>
        <v>139.89</v>
      </c>
      <c r="AE92" s="53"/>
      <c r="AF92" s="53"/>
      <c r="AG92" s="53"/>
    </row>
    <row r="93" s="38" customFormat="true" ht="36" hidden="false" customHeight="true" outlineLevel="0" collapsed="false">
      <c r="A93" s="44" t="n">
        <v>64</v>
      </c>
      <c r="B93" s="44"/>
      <c r="C93" s="44" t="n">
        <v>64</v>
      </c>
      <c r="D93" s="44"/>
      <c r="E93" s="44"/>
      <c r="F93" s="50" t="s">
        <v>239</v>
      </c>
      <c r="G93" s="50"/>
      <c r="H93" s="50"/>
      <c r="I93" s="50"/>
      <c r="J93" s="50"/>
      <c r="K93" s="50"/>
      <c r="L93" s="50"/>
      <c r="M93" s="50"/>
      <c r="N93" s="50"/>
      <c r="O93" s="46" t="s">
        <v>240</v>
      </c>
      <c r="P93" s="46"/>
      <c r="Q93" s="44" t="s">
        <v>82</v>
      </c>
      <c r="R93" s="44"/>
      <c r="S93" s="44"/>
      <c r="T93" s="44"/>
      <c r="U93" s="51" t="n">
        <v>4</v>
      </c>
      <c r="V93" s="51"/>
      <c r="W93" s="51"/>
      <c r="X93" s="51"/>
      <c r="Y93" s="52" t="n">
        <v>122.46</v>
      </c>
      <c r="Z93" s="52"/>
      <c r="AA93" s="52"/>
      <c r="AB93" s="52"/>
      <c r="AC93" s="52"/>
      <c r="AD93" s="53" t="n">
        <f aca="false">ROUND(U93*Y93,2)</f>
        <v>489.84</v>
      </c>
      <c r="AE93" s="53"/>
      <c r="AF93" s="53"/>
      <c r="AG93" s="53"/>
    </row>
    <row r="94" s="38" customFormat="true" ht="36" hidden="false" customHeight="true" outlineLevel="0" collapsed="false">
      <c r="A94" s="44" t="n">
        <v>65</v>
      </c>
      <c r="B94" s="44"/>
      <c r="C94" s="44" t="n">
        <v>65</v>
      </c>
      <c r="D94" s="44"/>
      <c r="E94" s="44"/>
      <c r="F94" s="50" t="s">
        <v>241</v>
      </c>
      <c r="G94" s="50"/>
      <c r="H94" s="50"/>
      <c r="I94" s="50"/>
      <c r="J94" s="50"/>
      <c r="K94" s="50"/>
      <c r="L94" s="50"/>
      <c r="M94" s="50"/>
      <c r="N94" s="50"/>
      <c r="O94" s="46" t="s">
        <v>242</v>
      </c>
      <c r="P94" s="46"/>
      <c r="Q94" s="44" t="s">
        <v>82</v>
      </c>
      <c r="R94" s="44"/>
      <c r="S94" s="44"/>
      <c r="T94" s="44"/>
      <c r="U94" s="51" t="n">
        <v>1</v>
      </c>
      <c r="V94" s="51"/>
      <c r="W94" s="51"/>
      <c r="X94" s="51"/>
      <c r="Y94" s="52" t="n">
        <v>17.14</v>
      </c>
      <c r="Z94" s="52"/>
      <c r="AA94" s="52"/>
      <c r="AB94" s="52"/>
      <c r="AC94" s="52"/>
      <c r="AD94" s="53" t="n">
        <f aca="false">ROUND(U94*Y94,2)</f>
        <v>17.14</v>
      </c>
      <c r="AE94" s="53"/>
      <c r="AF94" s="53"/>
      <c r="AG94" s="53"/>
    </row>
    <row r="95" s="38" customFormat="true" ht="36" hidden="false" customHeight="true" outlineLevel="0" collapsed="false">
      <c r="A95" s="44" t="n">
        <v>66</v>
      </c>
      <c r="B95" s="44"/>
      <c r="C95" s="44" t="n">
        <v>66</v>
      </c>
      <c r="D95" s="44"/>
      <c r="E95" s="44"/>
      <c r="F95" s="50" t="s">
        <v>243</v>
      </c>
      <c r="G95" s="50"/>
      <c r="H95" s="50"/>
      <c r="I95" s="50"/>
      <c r="J95" s="50"/>
      <c r="K95" s="50"/>
      <c r="L95" s="50"/>
      <c r="M95" s="50"/>
      <c r="N95" s="50"/>
      <c r="O95" s="46" t="s">
        <v>244</v>
      </c>
      <c r="P95" s="46"/>
      <c r="Q95" s="44" t="s">
        <v>82</v>
      </c>
      <c r="R95" s="44"/>
      <c r="S95" s="44"/>
      <c r="T95" s="44"/>
      <c r="U95" s="51" t="n">
        <v>1</v>
      </c>
      <c r="V95" s="51"/>
      <c r="W95" s="51"/>
      <c r="X95" s="51"/>
      <c r="Y95" s="52" t="n">
        <v>20.57</v>
      </c>
      <c r="Z95" s="52"/>
      <c r="AA95" s="52"/>
      <c r="AB95" s="52"/>
      <c r="AC95" s="52"/>
      <c r="AD95" s="53" t="n">
        <f aca="false">ROUND(U95*Y95,2)</f>
        <v>20.57</v>
      </c>
      <c r="AE95" s="53"/>
      <c r="AF95" s="53"/>
      <c r="AG95" s="53"/>
    </row>
    <row r="96" s="38" customFormat="true" ht="36" hidden="false" customHeight="true" outlineLevel="0" collapsed="false">
      <c r="A96" s="44" t="n">
        <v>67</v>
      </c>
      <c r="B96" s="44"/>
      <c r="C96" s="44" t="n">
        <v>67</v>
      </c>
      <c r="D96" s="44"/>
      <c r="E96" s="44"/>
      <c r="F96" s="50" t="s">
        <v>245</v>
      </c>
      <c r="G96" s="50"/>
      <c r="H96" s="50"/>
      <c r="I96" s="50"/>
      <c r="J96" s="50"/>
      <c r="K96" s="50"/>
      <c r="L96" s="50"/>
      <c r="M96" s="50"/>
      <c r="N96" s="50"/>
      <c r="O96" s="46" t="s">
        <v>246</v>
      </c>
      <c r="P96" s="46"/>
      <c r="Q96" s="44" t="s">
        <v>82</v>
      </c>
      <c r="R96" s="44"/>
      <c r="S96" s="44"/>
      <c r="T96" s="44"/>
      <c r="U96" s="51" t="n">
        <v>2</v>
      </c>
      <c r="V96" s="51"/>
      <c r="W96" s="51"/>
      <c r="X96" s="51"/>
      <c r="Y96" s="52" t="n">
        <v>488.28</v>
      </c>
      <c r="Z96" s="52"/>
      <c r="AA96" s="52"/>
      <c r="AB96" s="52"/>
      <c r="AC96" s="52"/>
      <c r="AD96" s="53" t="n">
        <f aca="false">ROUND(U96*Y96,2)</f>
        <v>976.56</v>
      </c>
      <c r="AE96" s="53"/>
      <c r="AF96" s="53"/>
      <c r="AG96" s="53"/>
    </row>
    <row r="97" s="38" customFormat="true" ht="36" hidden="false" customHeight="true" outlineLevel="0" collapsed="false">
      <c r="A97" s="44" t="n">
        <v>68</v>
      </c>
      <c r="B97" s="44"/>
      <c r="C97" s="44" t="n">
        <v>68</v>
      </c>
      <c r="D97" s="44"/>
      <c r="E97" s="44"/>
      <c r="F97" s="50" t="s">
        <v>247</v>
      </c>
      <c r="G97" s="50"/>
      <c r="H97" s="50"/>
      <c r="I97" s="50"/>
      <c r="J97" s="50"/>
      <c r="K97" s="50"/>
      <c r="L97" s="50"/>
      <c r="M97" s="50"/>
      <c r="N97" s="50"/>
      <c r="O97" s="46" t="s">
        <v>248</v>
      </c>
      <c r="P97" s="46"/>
      <c r="Q97" s="44" t="s">
        <v>82</v>
      </c>
      <c r="R97" s="44"/>
      <c r="S97" s="44"/>
      <c r="T97" s="44"/>
      <c r="U97" s="51" t="n">
        <v>1</v>
      </c>
      <c r="V97" s="51"/>
      <c r="W97" s="51"/>
      <c r="X97" s="51"/>
      <c r="Y97" s="52" t="n">
        <v>6720</v>
      </c>
      <c r="Z97" s="52"/>
      <c r="AA97" s="52"/>
      <c r="AB97" s="52"/>
      <c r="AC97" s="52"/>
      <c r="AD97" s="53" t="n">
        <f aca="false">ROUND(U97*Y97,2)</f>
        <v>6720</v>
      </c>
      <c r="AE97" s="53"/>
      <c r="AF97" s="53"/>
      <c r="AG97" s="53"/>
    </row>
    <row r="98" s="38" customFormat="true" ht="36" hidden="false" customHeight="true" outlineLevel="0" collapsed="false">
      <c r="A98" s="44" t="n">
        <v>69</v>
      </c>
      <c r="B98" s="44"/>
      <c r="C98" s="44" t="n">
        <v>69</v>
      </c>
      <c r="D98" s="44"/>
      <c r="E98" s="44"/>
      <c r="F98" s="50" t="s">
        <v>249</v>
      </c>
      <c r="G98" s="50"/>
      <c r="H98" s="50"/>
      <c r="I98" s="50"/>
      <c r="J98" s="50"/>
      <c r="K98" s="50"/>
      <c r="L98" s="50"/>
      <c r="M98" s="50"/>
      <c r="N98" s="50"/>
      <c r="O98" s="46" t="s">
        <v>250</v>
      </c>
      <c r="P98" s="46"/>
      <c r="Q98" s="44" t="s">
        <v>82</v>
      </c>
      <c r="R98" s="44"/>
      <c r="S98" s="44"/>
      <c r="T98" s="44"/>
      <c r="U98" s="51" t="n">
        <v>1</v>
      </c>
      <c r="V98" s="51"/>
      <c r="W98" s="51"/>
      <c r="X98" s="51"/>
      <c r="Y98" s="52" t="n">
        <v>230</v>
      </c>
      <c r="Z98" s="52"/>
      <c r="AA98" s="52"/>
      <c r="AB98" s="52"/>
      <c r="AC98" s="52"/>
      <c r="AD98" s="53" t="n">
        <f aca="false">ROUND(U98*Y98,2)</f>
        <v>230</v>
      </c>
      <c r="AE98" s="53"/>
      <c r="AF98" s="53"/>
      <c r="AG98" s="53"/>
    </row>
    <row r="99" s="38" customFormat="true" ht="36" hidden="false" customHeight="true" outlineLevel="0" collapsed="false">
      <c r="A99" s="44" t="n">
        <v>70</v>
      </c>
      <c r="B99" s="44"/>
      <c r="C99" s="44" t="n">
        <v>70</v>
      </c>
      <c r="D99" s="44"/>
      <c r="E99" s="44"/>
      <c r="F99" s="50" t="s">
        <v>251</v>
      </c>
      <c r="G99" s="50"/>
      <c r="H99" s="50"/>
      <c r="I99" s="50"/>
      <c r="J99" s="50"/>
      <c r="K99" s="50"/>
      <c r="L99" s="50"/>
      <c r="M99" s="50"/>
      <c r="N99" s="50"/>
      <c r="O99" s="46" t="s">
        <v>252</v>
      </c>
      <c r="P99" s="46"/>
      <c r="Q99" s="44" t="s">
        <v>82</v>
      </c>
      <c r="R99" s="44"/>
      <c r="S99" s="44"/>
      <c r="T99" s="44"/>
      <c r="U99" s="51" t="n">
        <v>9</v>
      </c>
      <c r="V99" s="51"/>
      <c r="W99" s="51"/>
      <c r="X99" s="51"/>
      <c r="Y99" s="52" t="n">
        <v>200</v>
      </c>
      <c r="Z99" s="52"/>
      <c r="AA99" s="52"/>
      <c r="AB99" s="52"/>
      <c r="AC99" s="52"/>
      <c r="AD99" s="53" t="n">
        <f aca="false">ROUND(U99*Y99,2)</f>
        <v>1800</v>
      </c>
      <c r="AE99" s="53"/>
      <c r="AF99" s="53"/>
      <c r="AG99" s="53"/>
    </row>
    <row r="100" s="38" customFormat="true" ht="36" hidden="false" customHeight="true" outlineLevel="0" collapsed="false">
      <c r="A100" s="44" t="n">
        <v>71</v>
      </c>
      <c r="B100" s="44"/>
      <c r="C100" s="44" t="n">
        <v>71</v>
      </c>
      <c r="D100" s="44"/>
      <c r="E100" s="44"/>
      <c r="F100" s="50" t="s">
        <v>253</v>
      </c>
      <c r="G100" s="50"/>
      <c r="H100" s="50"/>
      <c r="I100" s="50"/>
      <c r="J100" s="50"/>
      <c r="K100" s="50"/>
      <c r="L100" s="50"/>
      <c r="M100" s="50"/>
      <c r="N100" s="50"/>
      <c r="O100" s="46" t="s">
        <v>254</v>
      </c>
      <c r="P100" s="46"/>
      <c r="Q100" s="44" t="s">
        <v>82</v>
      </c>
      <c r="R100" s="44"/>
      <c r="S100" s="44"/>
      <c r="T100" s="44"/>
      <c r="U100" s="51" t="n">
        <v>1</v>
      </c>
      <c r="V100" s="51"/>
      <c r="W100" s="51"/>
      <c r="X100" s="51"/>
      <c r="Y100" s="52" t="n">
        <v>2943.4</v>
      </c>
      <c r="Z100" s="52"/>
      <c r="AA100" s="52"/>
      <c r="AB100" s="52"/>
      <c r="AC100" s="52"/>
      <c r="AD100" s="53" t="n">
        <f aca="false">ROUND(U100*Y100,2)</f>
        <v>2943.4</v>
      </c>
      <c r="AE100" s="53"/>
      <c r="AF100" s="53"/>
      <c r="AG100" s="53"/>
    </row>
    <row r="101" s="38" customFormat="true" ht="36" hidden="false" customHeight="true" outlineLevel="0" collapsed="false">
      <c r="A101" s="44" t="n">
        <v>72</v>
      </c>
      <c r="B101" s="44"/>
      <c r="C101" s="44" t="n">
        <v>72</v>
      </c>
      <c r="D101" s="44"/>
      <c r="E101" s="44"/>
      <c r="F101" s="50" t="s">
        <v>255</v>
      </c>
      <c r="G101" s="50"/>
      <c r="H101" s="50"/>
      <c r="I101" s="50"/>
      <c r="J101" s="50"/>
      <c r="K101" s="50"/>
      <c r="L101" s="50"/>
      <c r="M101" s="50"/>
      <c r="N101" s="50"/>
      <c r="O101" s="46" t="s">
        <v>256</v>
      </c>
      <c r="P101" s="46"/>
      <c r="Q101" s="44" t="s">
        <v>82</v>
      </c>
      <c r="R101" s="44"/>
      <c r="S101" s="44"/>
      <c r="T101" s="44"/>
      <c r="U101" s="51" t="n">
        <v>1</v>
      </c>
      <c r="V101" s="51"/>
      <c r="W101" s="51"/>
      <c r="X101" s="51"/>
      <c r="Y101" s="52" t="n">
        <v>1577.51</v>
      </c>
      <c r="Z101" s="52"/>
      <c r="AA101" s="52"/>
      <c r="AB101" s="52"/>
      <c r="AC101" s="52"/>
      <c r="AD101" s="53" t="n">
        <f aca="false">ROUND(U101*Y101,2)</f>
        <v>1577.51</v>
      </c>
      <c r="AE101" s="53"/>
      <c r="AF101" s="53"/>
      <c r="AG101" s="53"/>
    </row>
    <row r="102" s="38" customFormat="true" ht="36" hidden="false" customHeight="true" outlineLevel="0" collapsed="false">
      <c r="A102" s="44" t="n">
        <v>73</v>
      </c>
      <c r="B102" s="44"/>
      <c r="C102" s="44" t="n">
        <v>73</v>
      </c>
      <c r="D102" s="44"/>
      <c r="E102" s="44"/>
      <c r="F102" s="50" t="s">
        <v>257</v>
      </c>
      <c r="G102" s="50"/>
      <c r="H102" s="50"/>
      <c r="I102" s="50"/>
      <c r="J102" s="50"/>
      <c r="K102" s="50"/>
      <c r="L102" s="50"/>
      <c r="M102" s="50"/>
      <c r="N102" s="50"/>
      <c r="O102" s="46" t="s">
        <v>258</v>
      </c>
      <c r="P102" s="46"/>
      <c r="Q102" s="44" t="s">
        <v>82</v>
      </c>
      <c r="R102" s="44"/>
      <c r="S102" s="44"/>
      <c r="T102" s="44"/>
      <c r="U102" s="51" t="n">
        <v>4</v>
      </c>
      <c r="V102" s="51"/>
      <c r="W102" s="51"/>
      <c r="X102" s="51"/>
      <c r="Y102" s="52" t="n">
        <v>978</v>
      </c>
      <c r="Z102" s="52"/>
      <c r="AA102" s="52"/>
      <c r="AB102" s="52"/>
      <c r="AC102" s="52"/>
      <c r="AD102" s="53" t="n">
        <f aca="false">ROUND(U102*Y102,2)</f>
        <v>3912</v>
      </c>
      <c r="AE102" s="53"/>
      <c r="AF102" s="53"/>
      <c r="AG102" s="53"/>
    </row>
    <row r="103" s="38" customFormat="true" ht="36" hidden="false" customHeight="true" outlineLevel="0" collapsed="false">
      <c r="A103" s="44" t="n">
        <v>74</v>
      </c>
      <c r="B103" s="44"/>
      <c r="C103" s="44" t="n">
        <v>74</v>
      </c>
      <c r="D103" s="44"/>
      <c r="E103" s="44"/>
      <c r="F103" s="50" t="s">
        <v>259</v>
      </c>
      <c r="G103" s="50"/>
      <c r="H103" s="50"/>
      <c r="I103" s="50"/>
      <c r="J103" s="50"/>
      <c r="K103" s="50"/>
      <c r="L103" s="50"/>
      <c r="M103" s="50"/>
      <c r="N103" s="50"/>
      <c r="O103" s="46" t="s">
        <v>260</v>
      </c>
      <c r="P103" s="46"/>
      <c r="Q103" s="44" t="s">
        <v>82</v>
      </c>
      <c r="R103" s="44"/>
      <c r="S103" s="44"/>
      <c r="T103" s="44"/>
      <c r="U103" s="51" t="n">
        <v>1</v>
      </c>
      <c r="V103" s="51"/>
      <c r="W103" s="51"/>
      <c r="X103" s="51"/>
      <c r="Y103" s="52" t="n">
        <v>12924</v>
      </c>
      <c r="Z103" s="52"/>
      <c r="AA103" s="52"/>
      <c r="AB103" s="52"/>
      <c r="AC103" s="52"/>
      <c r="AD103" s="53" t="n">
        <f aca="false">ROUND(U103*Y103,2)</f>
        <v>12924</v>
      </c>
      <c r="AE103" s="53"/>
      <c r="AF103" s="53"/>
      <c r="AG103" s="53"/>
    </row>
    <row r="104" s="38" customFormat="true" ht="36" hidden="false" customHeight="true" outlineLevel="0" collapsed="false">
      <c r="A104" s="44" t="n">
        <v>75</v>
      </c>
      <c r="B104" s="44"/>
      <c r="C104" s="44" t="n">
        <v>75</v>
      </c>
      <c r="D104" s="44"/>
      <c r="E104" s="44"/>
      <c r="F104" s="50" t="s">
        <v>261</v>
      </c>
      <c r="G104" s="50"/>
      <c r="H104" s="50"/>
      <c r="I104" s="50"/>
      <c r="J104" s="50"/>
      <c r="K104" s="50"/>
      <c r="L104" s="50"/>
      <c r="M104" s="50"/>
      <c r="N104" s="50"/>
      <c r="O104" s="46" t="s">
        <v>262</v>
      </c>
      <c r="P104" s="46"/>
      <c r="Q104" s="44" t="s">
        <v>82</v>
      </c>
      <c r="R104" s="44"/>
      <c r="S104" s="44"/>
      <c r="T104" s="44"/>
      <c r="U104" s="51" t="n">
        <v>1</v>
      </c>
      <c r="V104" s="51"/>
      <c r="W104" s="51"/>
      <c r="X104" s="51"/>
      <c r="Y104" s="52" t="n">
        <v>23320</v>
      </c>
      <c r="Z104" s="52"/>
      <c r="AA104" s="52"/>
      <c r="AB104" s="52"/>
      <c r="AC104" s="52"/>
      <c r="AD104" s="53" t="n">
        <f aca="false">ROUND(U104*Y104,2)</f>
        <v>23320</v>
      </c>
      <c r="AE104" s="53"/>
      <c r="AF104" s="53"/>
      <c r="AG104" s="53"/>
    </row>
    <row r="105" s="38" customFormat="true" ht="36" hidden="false" customHeight="true" outlineLevel="0" collapsed="false">
      <c r="A105" s="44" t="n">
        <v>76</v>
      </c>
      <c r="B105" s="44"/>
      <c r="C105" s="44" t="n">
        <v>76</v>
      </c>
      <c r="D105" s="44"/>
      <c r="E105" s="44"/>
      <c r="F105" s="50" t="s">
        <v>263</v>
      </c>
      <c r="G105" s="50"/>
      <c r="H105" s="50"/>
      <c r="I105" s="50"/>
      <c r="J105" s="50"/>
      <c r="K105" s="50"/>
      <c r="L105" s="50"/>
      <c r="M105" s="50"/>
      <c r="N105" s="50"/>
      <c r="O105" s="46" t="s">
        <v>264</v>
      </c>
      <c r="P105" s="46"/>
      <c r="Q105" s="44" t="s">
        <v>82</v>
      </c>
      <c r="R105" s="44"/>
      <c r="S105" s="44"/>
      <c r="T105" s="44"/>
      <c r="U105" s="51" t="n">
        <v>1</v>
      </c>
      <c r="V105" s="51"/>
      <c r="W105" s="51"/>
      <c r="X105" s="51"/>
      <c r="Y105" s="52" t="n">
        <v>6653.18</v>
      </c>
      <c r="Z105" s="52"/>
      <c r="AA105" s="52"/>
      <c r="AB105" s="52"/>
      <c r="AC105" s="52"/>
      <c r="AD105" s="53" t="n">
        <f aca="false">ROUND(U105*Y105,2)</f>
        <v>6653.18</v>
      </c>
      <c r="AE105" s="53"/>
      <c r="AF105" s="53"/>
      <c r="AG105" s="53"/>
    </row>
    <row r="106" s="38" customFormat="true" ht="36" hidden="false" customHeight="true" outlineLevel="0" collapsed="false">
      <c r="A106" s="44" t="n">
        <v>77</v>
      </c>
      <c r="B106" s="44"/>
      <c r="C106" s="44" t="n">
        <v>77</v>
      </c>
      <c r="D106" s="44"/>
      <c r="E106" s="44"/>
      <c r="F106" s="50" t="s">
        <v>265</v>
      </c>
      <c r="G106" s="50"/>
      <c r="H106" s="50"/>
      <c r="I106" s="50"/>
      <c r="J106" s="50"/>
      <c r="K106" s="50"/>
      <c r="L106" s="50"/>
      <c r="M106" s="50"/>
      <c r="N106" s="50"/>
      <c r="O106" s="46" t="s">
        <v>266</v>
      </c>
      <c r="P106" s="46"/>
      <c r="Q106" s="44" t="s">
        <v>82</v>
      </c>
      <c r="R106" s="44"/>
      <c r="S106" s="44"/>
      <c r="T106" s="44"/>
      <c r="U106" s="51" t="n">
        <v>1</v>
      </c>
      <c r="V106" s="51"/>
      <c r="W106" s="51"/>
      <c r="X106" s="51"/>
      <c r="Y106" s="52" t="n">
        <v>330.32</v>
      </c>
      <c r="Z106" s="52"/>
      <c r="AA106" s="52"/>
      <c r="AB106" s="52"/>
      <c r="AC106" s="52"/>
      <c r="AD106" s="53" t="n">
        <f aca="false">ROUND(U106*Y106,2)</f>
        <v>330.32</v>
      </c>
      <c r="AE106" s="53"/>
      <c r="AF106" s="53"/>
      <c r="AG106" s="53"/>
    </row>
    <row r="107" s="38" customFormat="true" ht="27.75" hidden="false" customHeight="true" outlineLevel="0" collapsed="false">
      <c r="A107" s="44"/>
      <c r="B107" s="44"/>
      <c r="C107" s="44"/>
      <c r="D107" s="44"/>
      <c r="E107" s="44"/>
      <c r="F107" s="50" t="s">
        <v>57</v>
      </c>
      <c r="G107" s="50"/>
      <c r="H107" s="50"/>
      <c r="I107" s="50"/>
      <c r="J107" s="50"/>
      <c r="K107" s="50"/>
      <c r="L107" s="50"/>
      <c r="M107" s="50"/>
      <c r="N107" s="50"/>
      <c r="O107" s="44"/>
      <c r="P107" s="44"/>
      <c r="Q107" s="44"/>
      <c r="R107" s="44"/>
      <c r="S107" s="44"/>
      <c r="T107" s="44"/>
      <c r="U107" s="66"/>
      <c r="V107" s="66"/>
      <c r="W107" s="66"/>
      <c r="X107" s="66"/>
      <c r="Y107" s="49"/>
      <c r="Z107" s="49"/>
      <c r="AA107" s="49"/>
      <c r="AB107" s="49"/>
      <c r="AC107" s="49"/>
      <c r="AD107" s="53" t="n">
        <f aca="false">SUM(AD30:AD106)</f>
        <v>2355239.45</v>
      </c>
      <c r="AE107" s="53"/>
      <c r="AF107" s="53"/>
      <c r="AG107" s="53"/>
    </row>
    <row r="108" s="38" customFormat="true" ht="27.75" hidden="false" customHeight="true" outlineLevel="0" collapsed="false">
      <c r="A108" s="44"/>
      <c r="B108" s="44"/>
      <c r="C108" s="44"/>
      <c r="D108" s="44"/>
      <c r="E108" s="44"/>
      <c r="F108" s="50" t="s">
        <v>58</v>
      </c>
      <c r="G108" s="50"/>
      <c r="H108" s="50"/>
      <c r="I108" s="50"/>
      <c r="J108" s="50"/>
      <c r="K108" s="50"/>
      <c r="L108" s="50"/>
      <c r="M108" s="50"/>
      <c r="N108" s="50"/>
      <c r="O108" s="44"/>
      <c r="P108" s="44"/>
      <c r="Q108" s="44"/>
      <c r="R108" s="44"/>
      <c r="S108" s="44"/>
      <c r="T108" s="44"/>
      <c r="U108" s="66"/>
      <c r="V108" s="66"/>
      <c r="W108" s="66"/>
      <c r="X108" s="66"/>
      <c r="Y108" s="49"/>
      <c r="Z108" s="49"/>
      <c r="AA108" s="49"/>
      <c r="AB108" s="49"/>
      <c r="AC108" s="49"/>
      <c r="AD108" s="53" t="n">
        <f aca="false">AD107</f>
        <v>2355239.45</v>
      </c>
      <c r="AE108" s="53"/>
      <c r="AF108" s="53"/>
      <c r="AG108" s="53"/>
    </row>
    <row r="109" s="38" customFormat="true" ht="27.75" hidden="false" customHeight="true" outlineLevel="0" collapsed="false">
      <c r="A109" s="44"/>
      <c r="B109" s="44"/>
      <c r="C109" s="44"/>
      <c r="D109" s="44"/>
      <c r="E109" s="44"/>
      <c r="F109" s="50" t="s">
        <v>59</v>
      </c>
      <c r="G109" s="50"/>
      <c r="H109" s="50"/>
      <c r="I109" s="50"/>
      <c r="J109" s="50"/>
      <c r="K109" s="50"/>
      <c r="L109" s="50"/>
      <c r="M109" s="50"/>
      <c r="N109" s="50"/>
      <c r="O109" s="44"/>
      <c r="P109" s="44"/>
      <c r="Q109" s="44"/>
      <c r="R109" s="44"/>
      <c r="S109" s="44"/>
      <c r="T109" s="44"/>
      <c r="U109" s="66"/>
      <c r="V109" s="66"/>
      <c r="W109" s="66"/>
      <c r="X109" s="66"/>
      <c r="Y109" s="49"/>
      <c r="Z109" s="49"/>
      <c r="AA109" s="49"/>
      <c r="AB109" s="49"/>
      <c r="AC109" s="49"/>
      <c r="AD109" s="53" t="n">
        <f aca="false">ROUND(AD108*22/(100+22),2)</f>
        <v>424715.31</v>
      </c>
      <c r="AE109" s="53"/>
      <c r="AF109" s="53"/>
      <c r="AG109" s="53"/>
    </row>
    <row r="110" s="38" customFormat="true" ht="27.75" hidden="false" customHeight="true" outlineLevel="0" collapsed="false">
      <c r="A110" s="44"/>
      <c r="B110" s="44"/>
      <c r="C110" s="44"/>
      <c r="D110" s="44"/>
      <c r="E110" s="44"/>
      <c r="F110" s="50" t="s">
        <v>60</v>
      </c>
      <c r="G110" s="50"/>
      <c r="H110" s="50"/>
      <c r="I110" s="50"/>
      <c r="J110" s="50"/>
      <c r="K110" s="50"/>
      <c r="L110" s="50"/>
      <c r="M110" s="50"/>
      <c r="N110" s="50"/>
      <c r="O110" s="44"/>
      <c r="P110" s="44"/>
      <c r="Q110" s="44"/>
      <c r="R110" s="44"/>
      <c r="S110" s="44"/>
      <c r="T110" s="44"/>
      <c r="U110" s="66"/>
      <c r="V110" s="66"/>
      <c r="W110" s="66"/>
      <c r="X110" s="66"/>
      <c r="Y110" s="49"/>
      <c r="Z110" s="49"/>
      <c r="AA110" s="49"/>
      <c r="AB110" s="49"/>
      <c r="AC110" s="49"/>
      <c r="AD110" s="53" t="n">
        <f aca="false">AD108-AD109</f>
        <v>1930524.14</v>
      </c>
      <c r="AE110" s="53"/>
      <c r="AF110" s="53"/>
      <c r="AG110" s="53"/>
    </row>
    <row r="111" s="1" customFormat="true" ht="3.75" hidden="false" customHeight="true" outlineLevel="0" collapsed="false">
      <c r="AD111" s="55"/>
    </row>
    <row r="112" s="1" customFormat="true" ht="30" hidden="false" customHeight="true" outlineLevel="0" collapsed="false">
      <c r="C112" s="56" t="s">
        <v>61</v>
      </c>
      <c r="F112" s="57"/>
      <c r="G112" s="57"/>
      <c r="H112" s="57"/>
      <c r="I112" s="57"/>
      <c r="K112" s="58"/>
      <c r="L112" s="58"/>
      <c r="N112" s="59"/>
      <c r="O112" s="59"/>
      <c r="P112" s="59"/>
      <c r="Q112" s="59"/>
      <c r="R112" s="59"/>
      <c r="S112" s="59"/>
      <c r="T112" s="59"/>
      <c r="U112" s="59"/>
      <c r="V112" s="59"/>
      <c r="W112" s="59"/>
      <c r="X112" s="59"/>
      <c r="Y112" s="59"/>
      <c r="Z112" s="59"/>
      <c r="AA112" s="59"/>
      <c r="AB112" s="59"/>
      <c r="AC112" s="59"/>
      <c r="AD112" s="59"/>
      <c r="AE112" s="59"/>
      <c r="AF112" s="59"/>
      <c r="AG112" s="59"/>
    </row>
    <row r="113" s="11" customFormat="true" ht="10.5" hidden="false" customHeight="true" outlineLevel="0" collapsed="false">
      <c r="A113" s="1"/>
      <c r="B113" s="1"/>
      <c r="C113" s="1"/>
      <c r="D113" s="1"/>
      <c r="E113" s="1"/>
      <c r="F113" s="60" t="s">
        <v>62</v>
      </c>
      <c r="G113" s="60"/>
      <c r="H113" s="60"/>
      <c r="I113" s="60"/>
      <c r="J113" s="1"/>
      <c r="K113" s="60" t="s">
        <v>63</v>
      </c>
      <c r="L113" s="60"/>
      <c r="M113" s="1"/>
      <c r="N113" s="60" t="s">
        <v>64</v>
      </c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</row>
    <row r="114" s="2" customFormat="true" ht="3.75" hidden="false" customHeight="true" outlineLevel="0" collapsed="false">
      <c r="A114" s="1"/>
      <c r="B114" s="1"/>
      <c r="C114" s="1"/>
      <c r="D114" s="1"/>
      <c r="E114" s="1"/>
      <c r="F114" s="61"/>
      <c r="G114" s="61"/>
      <c r="H114" s="61"/>
      <c r="I114" s="61"/>
      <c r="J114" s="1"/>
      <c r="K114" s="61"/>
      <c r="L114" s="61"/>
      <c r="M114" s="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2"/>
      <c r="AE114" s="61"/>
      <c r="AF114" s="61"/>
      <c r="AG114" s="61"/>
    </row>
    <row r="115" s="1" customFormat="true" ht="15.75" hidden="false" customHeight="true" outlineLevel="0" collapsed="false">
      <c r="G115" s="63" t="s">
        <v>65</v>
      </c>
      <c r="AD115" s="64"/>
    </row>
    <row r="116" s="1" customFormat="true" ht="3.75" hidden="false" customHeight="true" outlineLevel="0" collapsed="false">
      <c r="G116" s="56"/>
      <c r="AD116" s="64"/>
    </row>
    <row r="117" s="1" customFormat="true" ht="30" hidden="false" customHeight="true" outlineLevel="0" collapsed="false">
      <c r="C117" s="56" t="s">
        <v>66</v>
      </c>
      <c r="F117" s="57"/>
      <c r="G117" s="57"/>
      <c r="H117" s="57"/>
      <c r="I117" s="57"/>
      <c r="K117" s="58"/>
      <c r="L117" s="58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59"/>
      <c r="AE117" s="59"/>
      <c r="AF117" s="59"/>
      <c r="AG117" s="59"/>
    </row>
    <row r="118" s="11" customFormat="true" ht="10.5" hidden="false" customHeight="true" outlineLevel="0" collapsed="false">
      <c r="A118" s="1"/>
      <c r="B118" s="1"/>
      <c r="C118" s="1"/>
      <c r="D118" s="1"/>
      <c r="E118" s="1"/>
      <c r="F118" s="60" t="s">
        <v>62</v>
      </c>
      <c r="G118" s="60"/>
      <c r="H118" s="60"/>
      <c r="I118" s="60"/>
      <c r="J118" s="1"/>
      <c r="K118" s="60" t="s">
        <v>63</v>
      </c>
      <c r="L118" s="60"/>
      <c r="M118" s="1"/>
      <c r="N118" s="60" t="s">
        <v>64</v>
      </c>
      <c r="O118" s="60"/>
      <c r="P118" s="60"/>
      <c r="Q118" s="60"/>
      <c r="R118" s="60"/>
      <c r="S118" s="60"/>
      <c r="T118" s="60"/>
      <c r="U118" s="60"/>
      <c r="V118" s="60"/>
      <c r="W118" s="60"/>
      <c r="X118" s="60"/>
      <c r="Y118" s="60"/>
      <c r="Z118" s="60"/>
      <c r="AA118" s="60"/>
      <c r="AB118" s="60"/>
      <c r="AC118" s="60"/>
      <c r="AD118" s="60"/>
      <c r="AE118" s="60"/>
      <c r="AF118" s="60"/>
      <c r="AG118" s="60"/>
    </row>
    <row r="119" s="2" customFormat="true" ht="3.75" hidden="false" customHeight="true" outlineLevel="0" collapsed="false">
      <c r="A119" s="1"/>
      <c r="B119" s="1"/>
      <c r="C119" s="1"/>
      <c r="D119" s="1"/>
      <c r="E119" s="1"/>
      <c r="F119" s="61"/>
      <c r="G119" s="61"/>
      <c r="H119" s="61"/>
      <c r="I119" s="61"/>
      <c r="J119" s="1"/>
      <c r="K119" s="61"/>
      <c r="L119" s="61"/>
      <c r="M119" s="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2"/>
      <c r="AE119" s="61"/>
      <c r="AF119" s="61"/>
      <c r="AG119" s="61"/>
    </row>
    <row r="120" s="1" customFormat="true" ht="15.75" hidden="false" customHeight="true" outlineLevel="0" collapsed="false">
      <c r="G120" s="63" t="s">
        <v>65</v>
      </c>
      <c r="AD120" s="64"/>
    </row>
  </sheetData>
  <mergeCells count="711">
    <mergeCell ref="AD4:AG4"/>
    <mergeCell ref="Y5:AC5"/>
    <mergeCell ref="AD5:AG5"/>
    <mergeCell ref="E6:AA6"/>
    <mergeCell ref="AD6:AG6"/>
    <mergeCell ref="AD7:AG7"/>
    <mergeCell ref="H8:AA8"/>
    <mergeCell ref="AD8:AG8"/>
    <mergeCell ref="AD9:AG10"/>
    <mergeCell ref="E10:AC10"/>
    <mergeCell ref="AD11:AG12"/>
    <mergeCell ref="C12:AC12"/>
    <mergeCell ref="W13:AC14"/>
    <mergeCell ref="AD13:AG14"/>
    <mergeCell ref="S15:AB15"/>
    <mergeCell ref="AD15:AG15"/>
    <mergeCell ref="AD16:AE16"/>
    <mergeCell ref="Z17:AC17"/>
    <mergeCell ref="AD17:AG17"/>
    <mergeCell ref="N19:P20"/>
    <mergeCell ref="Q19:U20"/>
    <mergeCell ref="W19:AD19"/>
    <mergeCell ref="W20:Z20"/>
    <mergeCell ref="AA20:AD20"/>
    <mergeCell ref="N21:P21"/>
    <mergeCell ref="Q21:U21"/>
    <mergeCell ref="W21:Z21"/>
    <mergeCell ref="AA21:AD21"/>
    <mergeCell ref="J22:S22"/>
    <mergeCell ref="B23:AG23"/>
    <mergeCell ref="O24:AD24"/>
    <mergeCell ref="A26:E26"/>
    <mergeCell ref="F26:N27"/>
    <mergeCell ref="O26:P27"/>
    <mergeCell ref="Q26:T27"/>
    <mergeCell ref="U26:AG26"/>
    <mergeCell ref="A27:B27"/>
    <mergeCell ref="C27:E27"/>
    <mergeCell ref="U27:X27"/>
    <mergeCell ref="Y27:AC27"/>
    <mergeCell ref="AD27:AG27"/>
    <mergeCell ref="A28:B28"/>
    <mergeCell ref="C28:E28"/>
    <mergeCell ref="F28:N28"/>
    <mergeCell ref="O28:P28"/>
    <mergeCell ref="Q28:T28"/>
    <mergeCell ref="U28:X28"/>
    <mergeCell ref="Y28:AC28"/>
    <mergeCell ref="AD28:AG28"/>
    <mergeCell ref="A29:AC29"/>
    <mergeCell ref="AD29:AG29"/>
    <mergeCell ref="A30:B30"/>
    <mergeCell ref="C30:E30"/>
    <mergeCell ref="F30:N30"/>
    <mergeCell ref="O30:P30"/>
    <mergeCell ref="Q30:T30"/>
    <mergeCell ref="U30:X30"/>
    <mergeCell ref="Y30:AC30"/>
    <mergeCell ref="AD30:AG30"/>
    <mergeCell ref="A31:B31"/>
    <mergeCell ref="C31:E31"/>
    <mergeCell ref="F31:N31"/>
    <mergeCell ref="O31:P31"/>
    <mergeCell ref="Q31:T31"/>
    <mergeCell ref="U31:X31"/>
    <mergeCell ref="Y31:AC31"/>
    <mergeCell ref="AD31:AG31"/>
    <mergeCell ref="A32:B32"/>
    <mergeCell ref="C32:E32"/>
    <mergeCell ref="F32:N32"/>
    <mergeCell ref="O32:P32"/>
    <mergeCell ref="Q32:T32"/>
    <mergeCell ref="U32:X32"/>
    <mergeCell ref="Y32:AC32"/>
    <mergeCell ref="AD32:AG32"/>
    <mergeCell ref="A33:B33"/>
    <mergeCell ref="C33:E33"/>
    <mergeCell ref="F33:N33"/>
    <mergeCell ref="O33:P33"/>
    <mergeCell ref="Q33:T33"/>
    <mergeCell ref="U33:X33"/>
    <mergeCell ref="Y33:AC33"/>
    <mergeCell ref="AD33:AG33"/>
    <mergeCell ref="A34:B34"/>
    <mergeCell ref="C34:E34"/>
    <mergeCell ref="F34:N34"/>
    <mergeCell ref="O34:P34"/>
    <mergeCell ref="Q34:T34"/>
    <mergeCell ref="U34:X34"/>
    <mergeCell ref="Y34:AC34"/>
    <mergeCell ref="AD34:AG34"/>
    <mergeCell ref="A35:B35"/>
    <mergeCell ref="C35:E35"/>
    <mergeCell ref="F35:N35"/>
    <mergeCell ref="O35:P35"/>
    <mergeCell ref="Q35:T35"/>
    <mergeCell ref="U35:X35"/>
    <mergeCell ref="Y35:AC35"/>
    <mergeCell ref="AD35:AG35"/>
    <mergeCell ref="A36:B36"/>
    <mergeCell ref="C36:E36"/>
    <mergeCell ref="F36:N36"/>
    <mergeCell ref="O36:P36"/>
    <mergeCell ref="Q36:T36"/>
    <mergeCell ref="U36:X36"/>
    <mergeCell ref="Y36:AC36"/>
    <mergeCell ref="AD36:AG36"/>
    <mergeCell ref="A37:B37"/>
    <mergeCell ref="C37:E37"/>
    <mergeCell ref="F37:N37"/>
    <mergeCell ref="O37:P37"/>
    <mergeCell ref="Q37:T37"/>
    <mergeCell ref="U37:X37"/>
    <mergeCell ref="Y37:AC37"/>
    <mergeCell ref="AD37:AG37"/>
    <mergeCell ref="A38:B38"/>
    <mergeCell ref="C38:E38"/>
    <mergeCell ref="F38:N38"/>
    <mergeCell ref="O38:P38"/>
    <mergeCell ref="Q38:T38"/>
    <mergeCell ref="U38:X38"/>
    <mergeCell ref="Y38:AC38"/>
    <mergeCell ref="AD38:AG38"/>
    <mergeCell ref="A39:B39"/>
    <mergeCell ref="C39:E39"/>
    <mergeCell ref="F39:N39"/>
    <mergeCell ref="O39:P39"/>
    <mergeCell ref="Q39:T39"/>
    <mergeCell ref="U39:X39"/>
    <mergeCell ref="Y39:AC39"/>
    <mergeCell ref="AD39:AG39"/>
    <mergeCell ref="A40:B40"/>
    <mergeCell ref="C40:E40"/>
    <mergeCell ref="F40:N40"/>
    <mergeCell ref="O40:P40"/>
    <mergeCell ref="Q40:T40"/>
    <mergeCell ref="U40:X40"/>
    <mergeCell ref="Y40:AC40"/>
    <mergeCell ref="AD40:AG40"/>
    <mergeCell ref="A41:B41"/>
    <mergeCell ref="C41:E41"/>
    <mergeCell ref="F41:N41"/>
    <mergeCell ref="O41:P41"/>
    <mergeCell ref="Q41:T41"/>
    <mergeCell ref="U41:X41"/>
    <mergeCell ref="Y41:AC41"/>
    <mergeCell ref="AD41:AG41"/>
    <mergeCell ref="A42:B42"/>
    <mergeCell ref="C42:E42"/>
    <mergeCell ref="F42:N42"/>
    <mergeCell ref="O42:P42"/>
    <mergeCell ref="Q42:T42"/>
    <mergeCell ref="U42:X42"/>
    <mergeCell ref="Y42:AC42"/>
    <mergeCell ref="AD42:AG42"/>
    <mergeCell ref="A43:B43"/>
    <mergeCell ref="C43:E43"/>
    <mergeCell ref="F43:N43"/>
    <mergeCell ref="O43:P43"/>
    <mergeCell ref="Q43:T43"/>
    <mergeCell ref="U43:X43"/>
    <mergeCell ref="Y43:AC43"/>
    <mergeCell ref="AD43:AG43"/>
    <mergeCell ref="A44:B44"/>
    <mergeCell ref="C44:E44"/>
    <mergeCell ref="F44:N44"/>
    <mergeCell ref="O44:P44"/>
    <mergeCell ref="Q44:T44"/>
    <mergeCell ref="U44:X44"/>
    <mergeCell ref="Y44:AC44"/>
    <mergeCell ref="AD44:AG44"/>
    <mergeCell ref="A45:B45"/>
    <mergeCell ref="C45:E45"/>
    <mergeCell ref="F45:N45"/>
    <mergeCell ref="O45:P45"/>
    <mergeCell ref="Q45:T45"/>
    <mergeCell ref="U45:X45"/>
    <mergeCell ref="Y45:AC45"/>
    <mergeCell ref="AD45:AG45"/>
    <mergeCell ref="A46:B46"/>
    <mergeCell ref="C46:E46"/>
    <mergeCell ref="F46:N46"/>
    <mergeCell ref="O46:P46"/>
    <mergeCell ref="Q46:T46"/>
    <mergeCell ref="U46:X46"/>
    <mergeCell ref="Y46:AC46"/>
    <mergeCell ref="AD46:AG46"/>
    <mergeCell ref="A47:B47"/>
    <mergeCell ref="C47:E47"/>
    <mergeCell ref="F47:N47"/>
    <mergeCell ref="O47:P47"/>
    <mergeCell ref="Q47:T47"/>
    <mergeCell ref="U47:X47"/>
    <mergeCell ref="Y47:AC47"/>
    <mergeCell ref="AD47:AG47"/>
    <mergeCell ref="A48:B48"/>
    <mergeCell ref="C48:E48"/>
    <mergeCell ref="F48:N48"/>
    <mergeCell ref="O48:P48"/>
    <mergeCell ref="Q48:T48"/>
    <mergeCell ref="U48:X48"/>
    <mergeCell ref="Y48:AC48"/>
    <mergeCell ref="AD48:AG48"/>
    <mergeCell ref="A49:B49"/>
    <mergeCell ref="C49:E49"/>
    <mergeCell ref="F49:N49"/>
    <mergeCell ref="O49:P49"/>
    <mergeCell ref="Q49:T49"/>
    <mergeCell ref="U49:X49"/>
    <mergeCell ref="Y49:AC49"/>
    <mergeCell ref="AD49:AG49"/>
    <mergeCell ref="A50:B50"/>
    <mergeCell ref="C50:E50"/>
    <mergeCell ref="F50:N50"/>
    <mergeCell ref="O50:P50"/>
    <mergeCell ref="Q50:T50"/>
    <mergeCell ref="U50:X50"/>
    <mergeCell ref="Y50:AC50"/>
    <mergeCell ref="AD50:AG50"/>
    <mergeCell ref="A51:B51"/>
    <mergeCell ref="C51:E51"/>
    <mergeCell ref="F51:N51"/>
    <mergeCell ref="O51:P51"/>
    <mergeCell ref="Q51:T51"/>
    <mergeCell ref="U51:X51"/>
    <mergeCell ref="Y51:AC51"/>
    <mergeCell ref="AD51:AG51"/>
    <mergeCell ref="A52:B52"/>
    <mergeCell ref="C52:E52"/>
    <mergeCell ref="F52:N52"/>
    <mergeCell ref="O52:P52"/>
    <mergeCell ref="Q52:T52"/>
    <mergeCell ref="U52:X52"/>
    <mergeCell ref="Y52:AC52"/>
    <mergeCell ref="AD52:AG52"/>
    <mergeCell ref="A53:B53"/>
    <mergeCell ref="C53:E53"/>
    <mergeCell ref="F53:N53"/>
    <mergeCell ref="O53:P53"/>
    <mergeCell ref="Q53:T53"/>
    <mergeCell ref="U53:X53"/>
    <mergeCell ref="Y53:AC53"/>
    <mergeCell ref="AD53:AG53"/>
    <mergeCell ref="A54:B54"/>
    <mergeCell ref="C54:E54"/>
    <mergeCell ref="F54:N54"/>
    <mergeCell ref="O54:P54"/>
    <mergeCell ref="Q54:T54"/>
    <mergeCell ref="U54:X54"/>
    <mergeCell ref="Y54:AC54"/>
    <mergeCell ref="AD54:AG54"/>
    <mergeCell ref="A55:B55"/>
    <mergeCell ref="C55:E55"/>
    <mergeCell ref="F55:N55"/>
    <mergeCell ref="O55:P55"/>
    <mergeCell ref="Q55:T55"/>
    <mergeCell ref="U55:X55"/>
    <mergeCell ref="Y55:AC55"/>
    <mergeCell ref="AD55:AG55"/>
    <mergeCell ref="A56:B56"/>
    <mergeCell ref="C56:E56"/>
    <mergeCell ref="F56:N56"/>
    <mergeCell ref="O56:P56"/>
    <mergeCell ref="Q56:T56"/>
    <mergeCell ref="U56:X56"/>
    <mergeCell ref="Y56:AC56"/>
    <mergeCell ref="AD56:AG56"/>
    <mergeCell ref="A57:B57"/>
    <mergeCell ref="C57:E57"/>
    <mergeCell ref="F57:N57"/>
    <mergeCell ref="O57:P57"/>
    <mergeCell ref="Q57:T57"/>
    <mergeCell ref="U57:X57"/>
    <mergeCell ref="Y57:AC57"/>
    <mergeCell ref="AD57:AG57"/>
    <mergeCell ref="A58:B58"/>
    <mergeCell ref="C58:E58"/>
    <mergeCell ref="F58:N58"/>
    <mergeCell ref="O58:P58"/>
    <mergeCell ref="Q58:T58"/>
    <mergeCell ref="U58:X58"/>
    <mergeCell ref="Y58:AC58"/>
    <mergeCell ref="AD58:AG58"/>
    <mergeCell ref="A59:B59"/>
    <mergeCell ref="C59:E59"/>
    <mergeCell ref="F59:N59"/>
    <mergeCell ref="O59:P59"/>
    <mergeCell ref="Q59:T59"/>
    <mergeCell ref="U59:X59"/>
    <mergeCell ref="Y59:AC59"/>
    <mergeCell ref="AD59:AG59"/>
    <mergeCell ref="A60:B60"/>
    <mergeCell ref="C60:E60"/>
    <mergeCell ref="F60:N60"/>
    <mergeCell ref="O60:P60"/>
    <mergeCell ref="Q60:T60"/>
    <mergeCell ref="U60:X60"/>
    <mergeCell ref="Y60:AC60"/>
    <mergeCell ref="AD60:AG60"/>
    <mergeCell ref="A61:B61"/>
    <mergeCell ref="C61:E61"/>
    <mergeCell ref="F61:N61"/>
    <mergeCell ref="O61:P61"/>
    <mergeCell ref="Q61:T61"/>
    <mergeCell ref="U61:X61"/>
    <mergeCell ref="Y61:AC61"/>
    <mergeCell ref="AD61:AG61"/>
    <mergeCell ref="A62:B62"/>
    <mergeCell ref="C62:E62"/>
    <mergeCell ref="F62:N62"/>
    <mergeCell ref="O62:P62"/>
    <mergeCell ref="Q62:T62"/>
    <mergeCell ref="U62:X62"/>
    <mergeCell ref="Y62:AC62"/>
    <mergeCell ref="AD62:AG62"/>
    <mergeCell ref="A63:B63"/>
    <mergeCell ref="C63:E63"/>
    <mergeCell ref="F63:N63"/>
    <mergeCell ref="O63:P63"/>
    <mergeCell ref="Q63:T63"/>
    <mergeCell ref="U63:X63"/>
    <mergeCell ref="Y63:AC63"/>
    <mergeCell ref="AD63:AG63"/>
    <mergeCell ref="A64:B64"/>
    <mergeCell ref="C64:E64"/>
    <mergeCell ref="F64:N64"/>
    <mergeCell ref="O64:P64"/>
    <mergeCell ref="Q64:T64"/>
    <mergeCell ref="U64:X64"/>
    <mergeCell ref="Y64:AC64"/>
    <mergeCell ref="AD64:AG64"/>
    <mergeCell ref="A65:B65"/>
    <mergeCell ref="C65:E65"/>
    <mergeCell ref="F65:N65"/>
    <mergeCell ref="O65:P65"/>
    <mergeCell ref="Q65:T65"/>
    <mergeCell ref="U65:X65"/>
    <mergeCell ref="Y65:AC65"/>
    <mergeCell ref="AD65:AG65"/>
    <mergeCell ref="A66:B66"/>
    <mergeCell ref="C66:E66"/>
    <mergeCell ref="F66:N66"/>
    <mergeCell ref="O66:P66"/>
    <mergeCell ref="Q66:T66"/>
    <mergeCell ref="U66:X66"/>
    <mergeCell ref="Y66:AC66"/>
    <mergeCell ref="AD66:AG66"/>
    <mergeCell ref="A67:B67"/>
    <mergeCell ref="C67:E67"/>
    <mergeCell ref="F67:N67"/>
    <mergeCell ref="O67:P67"/>
    <mergeCell ref="Q67:T67"/>
    <mergeCell ref="U67:X67"/>
    <mergeCell ref="Y67:AC67"/>
    <mergeCell ref="AD67:AG67"/>
    <mergeCell ref="A68:B68"/>
    <mergeCell ref="C68:E68"/>
    <mergeCell ref="F68:N68"/>
    <mergeCell ref="O68:P68"/>
    <mergeCell ref="Q68:T68"/>
    <mergeCell ref="U68:X68"/>
    <mergeCell ref="Y68:AC68"/>
    <mergeCell ref="AD68:AG68"/>
    <mergeCell ref="A69:B69"/>
    <mergeCell ref="C69:E69"/>
    <mergeCell ref="F69:N69"/>
    <mergeCell ref="O69:P69"/>
    <mergeCell ref="Q69:T69"/>
    <mergeCell ref="U69:X69"/>
    <mergeCell ref="Y69:AC69"/>
    <mergeCell ref="AD69:AG69"/>
    <mergeCell ref="A70:B70"/>
    <mergeCell ref="C70:E70"/>
    <mergeCell ref="F70:N70"/>
    <mergeCell ref="O70:P70"/>
    <mergeCell ref="Q70:T70"/>
    <mergeCell ref="U70:X70"/>
    <mergeCell ref="Y70:AC70"/>
    <mergeCell ref="AD70:AG70"/>
    <mergeCell ref="A71:B71"/>
    <mergeCell ref="C71:E71"/>
    <mergeCell ref="F71:N71"/>
    <mergeCell ref="O71:P71"/>
    <mergeCell ref="Q71:T71"/>
    <mergeCell ref="U71:X71"/>
    <mergeCell ref="Y71:AC71"/>
    <mergeCell ref="AD71:AG71"/>
    <mergeCell ref="A72:B72"/>
    <mergeCell ref="C72:E72"/>
    <mergeCell ref="F72:N72"/>
    <mergeCell ref="O72:P72"/>
    <mergeCell ref="Q72:T72"/>
    <mergeCell ref="U72:X72"/>
    <mergeCell ref="Y72:AC72"/>
    <mergeCell ref="AD72:AG72"/>
    <mergeCell ref="A73:B73"/>
    <mergeCell ref="C73:E73"/>
    <mergeCell ref="F73:N73"/>
    <mergeCell ref="O73:P73"/>
    <mergeCell ref="Q73:T73"/>
    <mergeCell ref="U73:X73"/>
    <mergeCell ref="Y73:AC73"/>
    <mergeCell ref="AD73:AG73"/>
    <mergeCell ref="A74:B74"/>
    <mergeCell ref="C74:E74"/>
    <mergeCell ref="F74:N74"/>
    <mergeCell ref="O74:P74"/>
    <mergeCell ref="Q74:T74"/>
    <mergeCell ref="U74:X74"/>
    <mergeCell ref="Y74:AC74"/>
    <mergeCell ref="AD74:AG74"/>
    <mergeCell ref="A75:B75"/>
    <mergeCell ref="C75:E75"/>
    <mergeCell ref="F75:N75"/>
    <mergeCell ref="O75:P75"/>
    <mergeCell ref="Q75:T75"/>
    <mergeCell ref="U75:X75"/>
    <mergeCell ref="Y75:AC75"/>
    <mergeCell ref="AD75:AG75"/>
    <mergeCell ref="A76:B76"/>
    <mergeCell ref="C76:E76"/>
    <mergeCell ref="F76:N76"/>
    <mergeCell ref="O76:P76"/>
    <mergeCell ref="Q76:T76"/>
    <mergeCell ref="U76:X76"/>
    <mergeCell ref="Y76:AC76"/>
    <mergeCell ref="AD76:AG76"/>
    <mergeCell ref="A77:B77"/>
    <mergeCell ref="C77:E77"/>
    <mergeCell ref="F77:N77"/>
    <mergeCell ref="O77:P77"/>
    <mergeCell ref="Q77:T77"/>
    <mergeCell ref="U77:X77"/>
    <mergeCell ref="Y77:AC77"/>
    <mergeCell ref="AD77:AG77"/>
    <mergeCell ref="A78:B78"/>
    <mergeCell ref="C78:E78"/>
    <mergeCell ref="F78:N78"/>
    <mergeCell ref="O78:P78"/>
    <mergeCell ref="Q78:T78"/>
    <mergeCell ref="U78:X78"/>
    <mergeCell ref="Y78:AC78"/>
    <mergeCell ref="AD78:AG78"/>
    <mergeCell ref="A79:B79"/>
    <mergeCell ref="C79:E79"/>
    <mergeCell ref="F79:N79"/>
    <mergeCell ref="O79:P79"/>
    <mergeCell ref="Q79:T79"/>
    <mergeCell ref="U79:X79"/>
    <mergeCell ref="Y79:AC79"/>
    <mergeCell ref="AD79:AG79"/>
    <mergeCell ref="A80:B80"/>
    <mergeCell ref="C80:E80"/>
    <mergeCell ref="F80:N80"/>
    <mergeCell ref="O80:P80"/>
    <mergeCell ref="Q80:T80"/>
    <mergeCell ref="U80:X80"/>
    <mergeCell ref="Y80:AC80"/>
    <mergeCell ref="AD80:AG80"/>
    <mergeCell ref="A81:B81"/>
    <mergeCell ref="C81:E81"/>
    <mergeCell ref="F81:N81"/>
    <mergeCell ref="O81:P81"/>
    <mergeCell ref="Q81:T81"/>
    <mergeCell ref="U81:X81"/>
    <mergeCell ref="Y81:AC81"/>
    <mergeCell ref="AD81:AG81"/>
    <mergeCell ref="A82:B82"/>
    <mergeCell ref="C82:E82"/>
    <mergeCell ref="F82:N82"/>
    <mergeCell ref="O82:P82"/>
    <mergeCell ref="Q82:T82"/>
    <mergeCell ref="U82:X82"/>
    <mergeCell ref="Y82:AC82"/>
    <mergeCell ref="AD82:AG82"/>
    <mergeCell ref="A83:B83"/>
    <mergeCell ref="C83:E83"/>
    <mergeCell ref="F83:N83"/>
    <mergeCell ref="O83:P83"/>
    <mergeCell ref="Q83:T83"/>
    <mergeCell ref="U83:X83"/>
    <mergeCell ref="Y83:AC83"/>
    <mergeCell ref="AD83:AG83"/>
    <mergeCell ref="A84:B84"/>
    <mergeCell ref="C84:E84"/>
    <mergeCell ref="F84:N84"/>
    <mergeCell ref="O84:P84"/>
    <mergeCell ref="Q84:T84"/>
    <mergeCell ref="U84:X84"/>
    <mergeCell ref="Y84:AC84"/>
    <mergeCell ref="AD84:AG84"/>
    <mergeCell ref="A85:B85"/>
    <mergeCell ref="C85:E85"/>
    <mergeCell ref="F85:N85"/>
    <mergeCell ref="O85:P85"/>
    <mergeCell ref="Q85:T85"/>
    <mergeCell ref="U85:X85"/>
    <mergeCell ref="Y85:AC85"/>
    <mergeCell ref="AD85:AG85"/>
    <mergeCell ref="A86:B86"/>
    <mergeCell ref="C86:E86"/>
    <mergeCell ref="F86:N86"/>
    <mergeCell ref="O86:P86"/>
    <mergeCell ref="Q86:T86"/>
    <mergeCell ref="U86:X86"/>
    <mergeCell ref="Y86:AC86"/>
    <mergeCell ref="AD86:AG86"/>
    <mergeCell ref="A87:B87"/>
    <mergeCell ref="C87:E87"/>
    <mergeCell ref="F87:N87"/>
    <mergeCell ref="O87:P87"/>
    <mergeCell ref="Q87:T87"/>
    <mergeCell ref="U87:X87"/>
    <mergeCell ref="Y87:AC87"/>
    <mergeCell ref="AD87:AG87"/>
    <mergeCell ref="A88:B88"/>
    <mergeCell ref="C88:E88"/>
    <mergeCell ref="F88:N88"/>
    <mergeCell ref="O88:P88"/>
    <mergeCell ref="Q88:T88"/>
    <mergeCell ref="U88:X88"/>
    <mergeCell ref="Y88:AC88"/>
    <mergeCell ref="AD88:AG88"/>
    <mergeCell ref="A89:B89"/>
    <mergeCell ref="C89:E89"/>
    <mergeCell ref="F89:N89"/>
    <mergeCell ref="O89:P89"/>
    <mergeCell ref="Q89:T89"/>
    <mergeCell ref="U89:X89"/>
    <mergeCell ref="Y89:AC89"/>
    <mergeCell ref="AD89:AG89"/>
    <mergeCell ref="A90:B90"/>
    <mergeCell ref="C90:E90"/>
    <mergeCell ref="F90:N90"/>
    <mergeCell ref="O90:P90"/>
    <mergeCell ref="Q90:T90"/>
    <mergeCell ref="U90:X90"/>
    <mergeCell ref="Y90:AC90"/>
    <mergeCell ref="AD90:AG90"/>
    <mergeCell ref="A91:B91"/>
    <mergeCell ref="C91:E91"/>
    <mergeCell ref="F91:N91"/>
    <mergeCell ref="O91:P91"/>
    <mergeCell ref="Q91:T91"/>
    <mergeCell ref="U91:X91"/>
    <mergeCell ref="Y91:AC91"/>
    <mergeCell ref="AD91:AG91"/>
    <mergeCell ref="A92:B92"/>
    <mergeCell ref="C92:E92"/>
    <mergeCell ref="F92:N92"/>
    <mergeCell ref="O92:P92"/>
    <mergeCell ref="Q92:T92"/>
    <mergeCell ref="U92:X92"/>
    <mergeCell ref="Y92:AC92"/>
    <mergeCell ref="AD92:AG92"/>
    <mergeCell ref="A93:B93"/>
    <mergeCell ref="C93:E93"/>
    <mergeCell ref="F93:N93"/>
    <mergeCell ref="O93:P93"/>
    <mergeCell ref="Q93:T93"/>
    <mergeCell ref="U93:X93"/>
    <mergeCell ref="Y93:AC93"/>
    <mergeCell ref="AD93:AG93"/>
    <mergeCell ref="A94:B94"/>
    <mergeCell ref="C94:E94"/>
    <mergeCell ref="F94:N94"/>
    <mergeCell ref="O94:P94"/>
    <mergeCell ref="Q94:T94"/>
    <mergeCell ref="U94:X94"/>
    <mergeCell ref="Y94:AC94"/>
    <mergeCell ref="AD94:AG94"/>
    <mergeCell ref="A95:B95"/>
    <mergeCell ref="C95:E95"/>
    <mergeCell ref="F95:N95"/>
    <mergeCell ref="O95:P95"/>
    <mergeCell ref="Q95:T95"/>
    <mergeCell ref="U95:X95"/>
    <mergeCell ref="Y95:AC95"/>
    <mergeCell ref="AD95:AG95"/>
    <mergeCell ref="A96:B96"/>
    <mergeCell ref="C96:E96"/>
    <mergeCell ref="F96:N96"/>
    <mergeCell ref="O96:P96"/>
    <mergeCell ref="Q96:T96"/>
    <mergeCell ref="U96:X96"/>
    <mergeCell ref="Y96:AC96"/>
    <mergeCell ref="AD96:AG96"/>
    <mergeCell ref="A97:B97"/>
    <mergeCell ref="C97:E97"/>
    <mergeCell ref="F97:N97"/>
    <mergeCell ref="O97:P97"/>
    <mergeCell ref="Q97:T97"/>
    <mergeCell ref="U97:X97"/>
    <mergeCell ref="Y97:AC97"/>
    <mergeCell ref="AD97:AG97"/>
    <mergeCell ref="A98:B98"/>
    <mergeCell ref="C98:E98"/>
    <mergeCell ref="F98:N98"/>
    <mergeCell ref="O98:P98"/>
    <mergeCell ref="Q98:T98"/>
    <mergeCell ref="U98:X98"/>
    <mergeCell ref="Y98:AC98"/>
    <mergeCell ref="AD98:AG98"/>
    <mergeCell ref="A99:B99"/>
    <mergeCell ref="C99:E99"/>
    <mergeCell ref="F99:N99"/>
    <mergeCell ref="O99:P99"/>
    <mergeCell ref="Q99:T99"/>
    <mergeCell ref="U99:X99"/>
    <mergeCell ref="Y99:AC99"/>
    <mergeCell ref="AD99:AG99"/>
    <mergeCell ref="A100:B100"/>
    <mergeCell ref="C100:E100"/>
    <mergeCell ref="F100:N100"/>
    <mergeCell ref="O100:P100"/>
    <mergeCell ref="Q100:T100"/>
    <mergeCell ref="U100:X100"/>
    <mergeCell ref="Y100:AC100"/>
    <mergeCell ref="AD100:AG100"/>
    <mergeCell ref="A101:B101"/>
    <mergeCell ref="C101:E101"/>
    <mergeCell ref="F101:N101"/>
    <mergeCell ref="O101:P101"/>
    <mergeCell ref="Q101:T101"/>
    <mergeCell ref="U101:X101"/>
    <mergeCell ref="Y101:AC101"/>
    <mergeCell ref="AD101:AG101"/>
    <mergeCell ref="A102:B102"/>
    <mergeCell ref="C102:E102"/>
    <mergeCell ref="F102:N102"/>
    <mergeCell ref="O102:P102"/>
    <mergeCell ref="Q102:T102"/>
    <mergeCell ref="U102:X102"/>
    <mergeCell ref="Y102:AC102"/>
    <mergeCell ref="AD102:AG102"/>
    <mergeCell ref="A103:B103"/>
    <mergeCell ref="C103:E103"/>
    <mergeCell ref="F103:N103"/>
    <mergeCell ref="O103:P103"/>
    <mergeCell ref="Q103:T103"/>
    <mergeCell ref="U103:X103"/>
    <mergeCell ref="Y103:AC103"/>
    <mergeCell ref="AD103:AG103"/>
    <mergeCell ref="A104:B104"/>
    <mergeCell ref="C104:E104"/>
    <mergeCell ref="F104:N104"/>
    <mergeCell ref="O104:P104"/>
    <mergeCell ref="Q104:T104"/>
    <mergeCell ref="U104:X104"/>
    <mergeCell ref="Y104:AC104"/>
    <mergeCell ref="AD104:AG104"/>
    <mergeCell ref="A105:B105"/>
    <mergeCell ref="C105:E105"/>
    <mergeCell ref="F105:N105"/>
    <mergeCell ref="O105:P105"/>
    <mergeCell ref="Q105:T105"/>
    <mergeCell ref="U105:X105"/>
    <mergeCell ref="Y105:AC105"/>
    <mergeCell ref="AD105:AG105"/>
    <mergeCell ref="A106:B106"/>
    <mergeCell ref="C106:E106"/>
    <mergeCell ref="F106:N106"/>
    <mergeCell ref="O106:P106"/>
    <mergeCell ref="Q106:T106"/>
    <mergeCell ref="U106:X106"/>
    <mergeCell ref="Y106:AC106"/>
    <mergeCell ref="AD106:AG106"/>
    <mergeCell ref="A107:B107"/>
    <mergeCell ref="C107:E107"/>
    <mergeCell ref="F107:N107"/>
    <mergeCell ref="O107:P107"/>
    <mergeCell ref="Q107:T107"/>
    <mergeCell ref="U107:X107"/>
    <mergeCell ref="Y107:AC107"/>
    <mergeCell ref="AD107:AG107"/>
    <mergeCell ref="A108:B108"/>
    <mergeCell ref="C108:E108"/>
    <mergeCell ref="F108:N108"/>
    <mergeCell ref="O108:P108"/>
    <mergeCell ref="Q108:T108"/>
    <mergeCell ref="U108:X108"/>
    <mergeCell ref="Y108:AC108"/>
    <mergeCell ref="AD108:AG108"/>
    <mergeCell ref="A109:B109"/>
    <mergeCell ref="C109:E109"/>
    <mergeCell ref="F109:N109"/>
    <mergeCell ref="O109:P109"/>
    <mergeCell ref="Q109:T109"/>
    <mergeCell ref="U109:X109"/>
    <mergeCell ref="Y109:AC109"/>
    <mergeCell ref="AD109:AG109"/>
    <mergeCell ref="A110:B110"/>
    <mergeCell ref="C110:E110"/>
    <mergeCell ref="F110:N110"/>
    <mergeCell ref="O110:P110"/>
    <mergeCell ref="Q110:T110"/>
    <mergeCell ref="U110:X110"/>
    <mergeCell ref="Y110:AC110"/>
    <mergeCell ref="AD110:AG110"/>
    <mergeCell ref="F112:I112"/>
    <mergeCell ref="K112:L112"/>
    <mergeCell ref="N112:AG112"/>
    <mergeCell ref="F113:I113"/>
    <mergeCell ref="K113:L113"/>
    <mergeCell ref="N113:AG113"/>
    <mergeCell ref="F117:I117"/>
    <mergeCell ref="K117:L117"/>
    <mergeCell ref="N117:AG117"/>
    <mergeCell ref="F118:I118"/>
    <mergeCell ref="K118:L118"/>
    <mergeCell ref="N118:AG118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2" activeCellId="0" sqref="E22"/>
    </sheetView>
  </sheetViews>
  <sheetFormatPr defaultColWidth="8.57421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8"/>
    <col collapsed="false" customWidth="true" hidden="false" outlineLevel="0" max="3" min="3" style="0" width="15"/>
    <col collapsed="false" customWidth="true" hidden="false" outlineLevel="0" max="6" min="4" style="0" width="24"/>
  </cols>
  <sheetData>
    <row r="1" customFormat="false" ht="15.75" hidden="false" customHeight="true" outlineLevel="0" collapsed="false">
      <c r="A1" s="67" t="s">
        <v>267</v>
      </c>
      <c r="B1" s="67"/>
      <c r="C1" s="67"/>
      <c r="D1" s="67"/>
      <c r="E1" s="67"/>
      <c r="F1" s="67"/>
    </row>
    <row r="2" customFormat="false" ht="15.75" hidden="false" customHeight="true" outlineLevel="0" collapsed="false">
      <c r="A2" s="68" t="s">
        <v>268</v>
      </c>
      <c r="B2" s="68"/>
      <c r="C2" s="68"/>
      <c r="D2" s="68"/>
      <c r="E2" s="68"/>
      <c r="F2" s="68"/>
    </row>
    <row r="3" customFormat="false" ht="31.5" hidden="false" customHeight="true" outlineLevel="0" collapsed="false">
      <c r="A3" s="68" t="s">
        <v>269</v>
      </c>
      <c r="B3" s="68"/>
      <c r="C3" s="68"/>
      <c r="D3" s="68"/>
      <c r="E3" s="68"/>
      <c r="F3" s="68"/>
    </row>
    <row r="4" customFormat="false" ht="31.5" hidden="false" customHeight="true" outlineLevel="0" collapsed="false">
      <c r="A4" s="68" t="s">
        <v>270</v>
      </c>
      <c r="B4" s="68"/>
      <c r="C4" s="68"/>
      <c r="D4" s="68"/>
      <c r="E4" s="68"/>
      <c r="F4" s="68"/>
    </row>
    <row r="5" customFormat="false" ht="15.75" hidden="false" customHeight="true" outlineLevel="0" collapsed="false">
      <c r="A5" s="68" t="s">
        <v>271</v>
      </c>
      <c r="B5" s="68"/>
      <c r="C5" s="68"/>
      <c r="D5" s="68"/>
      <c r="E5" s="68"/>
      <c r="F5" s="68"/>
    </row>
    <row r="6" customFormat="false" ht="31.5" hidden="false" customHeight="true" outlineLevel="0" collapsed="false">
      <c r="A6" s="69" t="s">
        <v>272</v>
      </c>
      <c r="B6" s="69"/>
      <c r="C6" s="69"/>
      <c r="D6" s="69"/>
      <c r="E6" s="69"/>
      <c r="F6" s="69"/>
    </row>
    <row r="7" customFormat="false" ht="15.75" hidden="false" customHeight="true" outlineLevel="0" collapsed="false">
      <c r="A7" s="68" t="s">
        <v>273</v>
      </c>
      <c r="B7" s="68"/>
      <c r="C7" s="68"/>
      <c r="D7" s="68"/>
      <c r="E7" s="68"/>
      <c r="F7" s="68"/>
    </row>
    <row r="8" customFormat="false" ht="15.75" hidden="false" customHeight="true" outlineLevel="0" collapsed="false">
      <c r="A8" s="68" t="s">
        <v>274</v>
      </c>
      <c r="B8" s="68"/>
      <c r="C8" s="68"/>
      <c r="D8" s="68"/>
      <c r="E8" s="68"/>
      <c r="F8" s="68"/>
    </row>
    <row r="9" customFormat="false" ht="15" hidden="false" customHeight="true" outlineLevel="0" collapsed="false">
      <c r="A9" s="70"/>
      <c r="B9" s="70"/>
      <c r="C9" s="70"/>
      <c r="D9" s="70"/>
      <c r="E9" s="70"/>
      <c r="F9" s="70"/>
    </row>
    <row r="10" customFormat="false" ht="45" hidden="false" customHeight="true" outlineLevel="0" collapsed="false">
      <c r="A10" s="71" t="s">
        <v>275</v>
      </c>
      <c r="B10" s="71" t="s">
        <v>276</v>
      </c>
      <c r="C10" s="71" t="s">
        <v>3</v>
      </c>
      <c r="D10" s="71" t="s">
        <v>277</v>
      </c>
      <c r="E10" s="71" t="s">
        <v>278</v>
      </c>
      <c r="F10" s="71" t="s">
        <v>279</v>
      </c>
    </row>
    <row r="11" customFormat="false" ht="30.75" hidden="false" customHeight="true" outlineLevel="0" collapsed="false">
      <c r="A11" s="72" t="n">
        <v>1</v>
      </c>
      <c r="B11" s="73" t="s">
        <v>280</v>
      </c>
      <c r="C11" s="73"/>
      <c r="D11" s="74"/>
      <c r="E11" s="74"/>
      <c r="F11" s="74" t="n">
        <f aca="false">'КС-2 ПИР'!AD40</f>
        <v>3594730</v>
      </c>
    </row>
    <row r="12" customFormat="false" ht="30.75" hidden="false" customHeight="true" outlineLevel="0" collapsed="false">
      <c r="A12" s="72" t="n">
        <v>2</v>
      </c>
      <c r="B12" s="73" t="s">
        <v>281</v>
      </c>
      <c r="C12" s="73"/>
      <c r="D12" s="74"/>
      <c r="E12" s="74"/>
      <c r="F12" s="74" t="n">
        <f aca="false">'КС-2 СМР'!AD92</f>
        <v>3790319.63</v>
      </c>
    </row>
    <row r="13" customFormat="false" ht="30.75" hidden="false" customHeight="true" outlineLevel="0" collapsed="false">
      <c r="A13" s="72" t="n">
        <v>3</v>
      </c>
      <c r="B13" s="73" t="s">
        <v>282</v>
      </c>
      <c r="C13" s="73"/>
      <c r="D13" s="74"/>
      <c r="E13" s="74"/>
      <c r="F13" s="74" t="n">
        <f aca="false">'КС-2 оборудование'!AD110</f>
        <v>1930524.14</v>
      </c>
    </row>
    <row r="14" customFormat="false" ht="24.75" hidden="false" customHeight="true" outlineLevel="0" collapsed="false">
      <c r="A14" s="75"/>
      <c r="B14" s="76" t="s">
        <v>283</v>
      </c>
      <c r="C14" s="76"/>
      <c r="D14" s="77"/>
      <c r="E14" s="77"/>
      <c r="F14" s="77" t="n">
        <f aca="false">SUM(F11:F13)</f>
        <v>9315573.77</v>
      </c>
    </row>
    <row r="15" customFormat="false" ht="24.75" hidden="false" customHeight="true" outlineLevel="0" collapsed="false">
      <c r="A15" s="75"/>
      <c r="B15" s="76" t="s">
        <v>284</v>
      </c>
      <c r="C15" s="76"/>
      <c r="D15" s="77"/>
      <c r="E15" s="77"/>
      <c r="F15" s="77" t="n">
        <f aca="false">'КС-2 ПИР'!AD39+'КС-2 СМР'!AD91+'КС-2 оборудование'!AD109</f>
        <v>2049426.23</v>
      </c>
    </row>
    <row r="16" customFormat="false" ht="24.75" hidden="false" customHeight="true" outlineLevel="0" collapsed="false">
      <c r="A16" s="75"/>
      <c r="B16" s="76" t="s">
        <v>285</v>
      </c>
      <c r="C16" s="76"/>
      <c r="D16" s="77"/>
      <c r="E16" s="77"/>
      <c r="F16" s="77" t="n">
        <f aca="false">F14+F15</f>
        <v>11365000</v>
      </c>
    </row>
    <row r="17" customFormat="false" ht="15" hidden="false" customHeight="true" outlineLevel="0" collapsed="false">
      <c r="A17" s="70"/>
      <c r="B17" s="70"/>
      <c r="C17" s="70"/>
      <c r="D17" s="70"/>
      <c r="E17" s="70"/>
      <c r="F17" s="70"/>
    </row>
    <row r="18" customFormat="false" ht="31.5" hidden="false" customHeight="true" outlineLevel="0" collapsed="false">
      <c r="A18" s="68" t="s">
        <v>286</v>
      </c>
      <c r="B18" s="68"/>
      <c r="C18" s="68"/>
      <c r="D18" s="68"/>
      <c r="E18" s="68"/>
      <c r="F18" s="68"/>
    </row>
    <row r="19" customFormat="false" ht="15" hidden="false" customHeight="true" outlineLevel="0" collapsed="false">
      <c r="A19" s="70"/>
      <c r="B19" s="70"/>
      <c r="C19" s="70"/>
      <c r="D19" s="70"/>
      <c r="E19" s="70"/>
      <c r="F19" s="70"/>
    </row>
    <row r="20" customFormat="false" ht="31.5" hidden="false" customHeight="true" outlineLevel="0" collapsed="false">
      <c r="A20" s="68" t="s">
        <v>287</v>
      </c>
      <c r="B20" s="68"/>
      <c r="C20" s="68"/>
      <c r="D20" s="68"/>
      <c r="E20" s="68"/>
      <c r="F20" s="68"/>
    </row>
  </sheetData>
  <mergeCells count="10">
    <mergeCell ref="A1:F1"/>
    <mergeCell ref="A2:F2"/>
    <mergeCell ref="A3:F3"/>
    <mergeCell ref="A4:F4"/>
    <mergeCell ref="A5:F5"/>
    <mergeCell ref="A6:F6"/>
    <mergeCell ref="A7:F7"/>
    <mergeCell ref="A8:F8"/>
    <mergeCell ref="A18:F18"/>
    <mergeCell ref="A20:F20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2026-10-05T15:07:06Z</dcterms:created>
  <dc:creator>Work Deal</dc:creator>
  <dc:description/>
  <dc:language>en-US</dc:language>
  <cp:lastModifiedBy>Work&amp;Deal</cp:lastModifiedBy>
  <cp:lastPrinted>2026-10-05T06:47:43Z</cp:lastPrinted>
  <dcterms:modified xsi:type="dcterms:W3CDTF">2026-10-05T15:07:09Z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