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Итог" sheetId="1" state="visible" r:id="rId3"/>
    <sheet name="Полы" sheetId="2" state="visible" r:id="rId4"/>
    <sheet name="Перекрытия" sheetId="3" state="visible" r:id="rId5"/>
  </sheets>
  <definedNames>
    <definedName function="false" hidden="false" localSheetId="0" name="_xlnm.Print_Area" vbProcedure="false">Итог!$A$1:$F$18</definedName>
    <definedName function="false" hidden="false" localSheetId="2" name="_xlnm.Print_Area" vbProcedure="false">Перекрытия!$A$1:$N$58</definedName>
    <definedName function="false" hidden="false" localSheetId="2" name="_xlnm.Print_Titles" vbProcedure="false">Перекрытия!$1:$5</definedName>
    <definedName function="false" hidden="false" localSheetId="1" name="_xlnm.Print_Area" vbProcedure="false">Полы!$A$1:$M$110</definedName>
    <definedName function="false" hidden="false" localSheetId="1" name="_xlnm.Print_Titles" vbProcedure="false">Полы!$1:$5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<sst xmlns="http://schemas.openxmlformats.org/spreadsheetml/2006/main" count="850" uniqueCount="298">
  <si>
    <t xml:space="preserve">Коммерческое предложение</t>
  </si>
  <si>
    <t xml:space="preserve">Смета на устройство полов и плит перекрытий по объекту: Производственно-складской комплекс «Цифровой промышленный коворкинг Индастриал Сити «Дмитровский I»</t>
  </si>
  <si>
    <t xml:space="preserve">Заказчик: ООО «Гефест». Дата: 12.05.2026. Основание расчета: исходная ведомость объемов и рабочая документация.</t>
  </si>
  <si>
    <t xml:space="preserve">Стоимость указана без выделения НДС. Доставка основных материалов по Москве/МО учтена укрупненно. Срок действия цен: 10 календарных дней.</t>
  </si>
  <si>
    <t xml:space="preserve">Раздел</t>
  </si>
  <si>
    <t xml:space="preserve">Блок</t>
  </si>
  <si>
    <t xml:space="preserve">Материалы, руб.</t>
  </si>
  <si>
    <t xml:space="preserve">Работа и механизация, руб.</t>
  </si>
  <si>
    <t xml:space="preserve">Итого, руб.</t>
  </si>
  <si>
    <t xml:space="preserve">Доля, %</t>
  </si>
  <si>
    <t xml:space="preserve">Полы</t>
  </si>
  <si>
    <t xml:space="preserve">Блок А</t>
  </si>
  <si>
    <t xml:space="preserve">Блок U1.U2</t>
  </si>
  <si>
    <t xml:space="preserve">Блок U3.U4</t>
  </si>
  <si>
    <t xml:space="preserve">Блок КПП</t>
  </si>
  <si>
    <t xml:space="preserve">Плиты перекрытия</t>
  </si>
  <si>
    <t xml:space="preserve">Блок А ПЛИТЫ ПЕРЕКРЫТИЯ</t>
  </si>
  <si>
    <t xml:space="preserve">Блок U1.U2 ПЛИТЫ ПЕРЕКРЫТИЯ</t>
  </si>
  <si>
    <t xml:space="preserve">Блок U3.U4 ПЛИТЫ ПЕРЕКРЫТИЯ</t>
  </si>
  <si>
    <t xml:space="preserve">Итого</t>
  </si>
  <si>
    <t xml:space="preserve">Комментарии</t>
  </si>
  <si>
    <t xml:space="preserve">Расчет выполнен по исходной ведомости объемов. Позиции, отсутствующие в ведомости, в стоимость не включены.</t>
  </si>
  <si>
    <t xml:space="preserve">По PDF U1.U2 в стоимость не включены стабилизация грунта, защитный слой щебня 539 м3 и труба ПНД 8 пог. м, так как эти позиции отсутствуют в исходной ведомости объемов.</t>
  </si>
  <si>
    <t xml:space="preserve">Позиции с исходным примечанием «Исключили из расчета» оставлены в ведомости с нулевой стоимостью.</t>
  </si>
  <si>
    <t xml:space="preserve">Коммерческая смета. Полы</t>
  </si>
  <si>
    <t xml:space="preserve">Объект: Производственно-складской комплекс «Цифровой промышленный коворкинг Индастриал Сити «Дмитровский I», Московская область, Дмитровский район, г/п Икша, д. Спас-Каменка</t>
  </si>
  <si>
    <t xml:space="preserve">Коммерческие расценки, Москва и Московская область, дата составления 12.05.2026. Цены указаны в рублях, НДС не выделен.</t>
  </si>
  <si>
    <t xml:space="preserve">№</t>
  </si>
  <si>
    <t xml:space="preserve">Наименование работ, материалов, оборудования</t>
  </si>
  <si>
    <t xml:space="preserve">Ед. изм.</t>
  </si>
  <si>
    <t xml:space="preserve">Кол-во</t>
  </si>
  <si>
    <t xml:space="preserve">Материалы, руб./ед.</t>
  </si>
  <si>
    <t xml:space="preserve">Работа и механизация, руб./ед.</t>
  </si>
  <si>
    <t xml:space="preserve">Итого, руб./ед.</t>
  </si>
  <si>
    <t xml:space="preserve">Примечание</t>
  </si>
  <si>
    <t xml:space="preserve">1</t>
  </si>
  <si>
    <t xml:space="preserve">Комплекс работ по устройству плиты пола производственно-складской части блока здания</t>
  </si>
  <si>
    <t xml:space="preserve">37-ИЧ/24/1-КЖ5-A</t>
  </si>
  <si>
    <t xml:space="preserve">1.1</t>
  </si>
  <si>
    <t xml:space="preserve">Послойная укладка геосетки Славрос СД-40 / 5 слоёв</t>
  </si>
  <si>
    <t xml:space="preserve">м2</t>
  </si>
  <si>
    <t xml:space="preserve">1.2</t>
  </si>
  <si>
    <t xml:space="preserve">Песчаная подготовка толщиной 100 мм (песок ср.крупности с коэф. уплотнения Кcom=0.97)</t>
  </si>
  <si>
    <t xml:space="preserve">м3</t>
  </si>
  <si>
    <t xml:space="preserve">Объем с учетом коэффициента уплотнения песка.</t>
  </si>
  <si>
    <t xml:space="preserve">1.3</t>
  </si>
  <si>
    <t xml:space="preserve">Укладка слоя утеплителя пеноплекс 45C по периметру, t=80, шириной 900 мм</t>
  </si>
  <si>
    <t xml:space="preserve">1.4</t>
  </si>
  <si>
    <t xml:space="preserve">Штамповые испытания подстилающего слоя</t>
  </si>
  <si>
    <t xml:space="preserve">испыт.</t>
  </si>
  <si>
    <t xml:space="preserve">Штамповые испытания с оформлением протокола.</t>
  </si>
  <si>
    <t xml:space="preserve">1.5</t>
  </si>
  <si>
    <t xml:space="preserve">Укладка слоя геотекстиля 60 г/м2</t>
  </si>
  <si>
    <t xml:space="preserve">Объем с учетом перехлеста.</t>
  </si>
  <si>
    <t xml:space="preserve">1.6</t>
  </si>
  <si>
    <t xml:space="preserve">Изоляция периметра и примыкания других конструкций швом в виде прослойки листового вспененного полиэтилена (изолона) 10 мм</t>
  </si>
  <si>
    <t xml:space="preserve">1.7</t>
  </si>
  <si>
    <t xml:space="preserve">Армирование плиты пола арматурной сеткой ∅10 А500С, арматурой ∅8 А500С, штифты для компенсационного шва ∅16 А240</t>
  </si>
  <si>
    <t xml:space="preserve">т</t>
  </si>
  <si>
    <t xml:space="preserve">Объем арматуры с учетом нахлеста 10%.</t>
  </si>
  <si>
    <t xml:space="preserve">1.8</t>
  </si>
  <si>
    <t xml:space="preserve">Монтаж закладных деталей МН-1 , МН-2, МН-3, МН-4</t>
  </si>
  <si>
    <t xml:space="preserve">1.9</t>
  </si>
  <si>
    <t xml:space="preserve">Антикоррозийная защита закладных деталей грунт-эмалью ПФ-115 по грунтовке ГФ-021 в 2 слоя</t>
  </si>
  <si>
    <t xml:space="preserve">к-т</t>
  </si>
  <si>
    <t xml:space="preserve">1.10</t>
  </si>
  <si>
    <t xml:space="preserve">Установка в проектное положение несъемную металлическую опалубку Peikko Tera Joint TJ6-185-3000 или аналог</t>
  </si>
  <si>
    <t xml:space="preserve">пог. м</t>
  </si>
  <si>
    <t xml:space="preserve">Единица и объем приняты по исходной ведомости.</t>
  </si>
  <si>
    <t xml:space="preserve">1.11</t>
  </si>
  <si>
    <t xml:space="preserve">Устройство бетонной плиты (B25 F100 W4) t=200 мм</t>
  </si>
  <si>
    <t xml:space="preserve">Бетонирование после прокладки инженерных сетей.</t>
  </si>
  <si>
    <t xml:space="preserve">1.12</t>
  </si>
  <si>
    <t xml:space="preserve">Затирка поверхности бетона при помощи бетоноотделочных машин</t>
  </si>
  <si>
    <t xml:space="preserve">1.13</t>
  </si>
  <si>
    <t xml:space="preserve">Нанесение упрочняющей смеси Sikafloor (или аналог)</t>
  </si>
  <si>
    <t xml:space="preserve">1.14</t>
  </si>
  <si>
    <t xml:space="preserve">Нарезка усадочных швов (3х3), шириной не более 5 мм с последующим заполнением герметиком (твердостью по Шору А70)</t>
  </si>
  <si>
    <t xml:space="preserve">1.15</t>
  </si>
  <si>
    <t xml:space="preserve">Заделка деформационного шва утеплителем Пеноплэкс Основа t=80</t>
  </si>
  <si>
    <t xml:space="preserve">2</t>
  </si>
  <si>
    <t xml:space="preserve">Комплекс работ по устройству плиты пола АБК в осях 1/4-1/5</t>
  </si>
  <si>
    <t xml:space="preserve">2.1</t>
  </si>
  <si>
    <t xml:space="preserve">Послойная отсыпка слоев основания h=300мм песком средней крупности (при согласовании местным грунтом) и уплотнением до К=0,97</t>
  </si>
  <si>
    <t xml:space="preserve">2.2</t>
  </si>
  <si>
    <t xml:space="preserve">Укладка слоя утеплителя Пеноплэкс Основа по периметру, t=80, шириной 1200 мм</t>
  </si>
  <si>
    <t xml:space="preserve">2.3</t>
  </si>
  <si>
    <t xml:space="preserve">Укладка слоя полиэтиленовой пленки 60 мкм в 2 слоя</t>
  </si>
  <si>
    <t xml:space="preserve">2.4</t>
  </si>
  <si>
    <t xml:space="preserve">2.5</t>
  </si>
  <si>
    <t xml:space="preserve">Армирование плиты пола арматурной сеткой ∅10 А500С</t>
  </si>
  <si>
    <t xml:space="preserve">2.6</t>
  </si>
  <si>
    <t xml:space="preserve">Устройство бетонной плиты (B25 F100 W4) t=100 мм</t>
  </si>
  <si>
    <t xml:space="preserve">2.7</t>
  </si>
  <si>
    <t xml:space="preserve">2.8</t>
  </si>
  <si>
    <t xml:space="preserve">Нанесение упрочняющего покрытия производства «Master Builders Solutions», «Durocem», «Sika» RAL7004</t>
  </si>
  <si>
    <t xml:space="preserve">2.9</t>
  </si>
  <si>
    <t xml:space="preserve">Единица измерения принята по исходной ведомости.</t>
  </si>
  <si>
    <t xml:space="preserve">3</t>
  </si>
  <si>
    <t xml:space="preserve">37-ИЧ/24/1-КЖ5-U1.U2</t>
  </si>
  <si>
    <t xml:space="preserve">3.1</t>
  </si>
  <si>
    <t xml:space="preserve">3.2</t>
  </si>
  <si>
    <t xml:space="preserve">Песчаная подготовка (песок ср.крупности с коэф. уплотнения Кcom=0.97)</t>
  </si>
  <si>
    <t xml:space="preserve">3.3</t>
  </si>
  <si>
    <t xml:space="preserve">3.4</t>
  </si>
  <si>
    <t xml:space="preserve">Количество принято по норме PDF: не менее 1 испытания на 1000 м2.</t>
  </si>
  <si>
    <t xml:space="preserve">3.5</t>
  </si>
  <si>
    <t xml:space="preserve">3.6</t>
  </si>
  <si>
    <t xml:space="preserve">3.7</t>
  </si>
  <si>
    <t xml:space="preserve">3.8</t>
  </si>
  <si>
    <t xml:space="preserve">Монтаж закладных деталей МН-1 , МН-2, МН-3, МН-4, МН-5, МН-6, МН-7</t>
  </si>
  <si>
    <t xml:space="preserve">3.9</t>
  </si>
  <si>
    <t xml:space="preserve">Монтаж деталей полов Д1, из арматуры ∅8 А500С, Д2, Д3, Д4 из арматуры ∅10 А500С</t>
  </si>
  <si>
    <t xml:space="preserve">Детали Д1-Д4 по исходной ведомости.</t>
  </si>
  <si>
    <t xml:space="preserve">3.10</t>
  </si>
  <si>
    <t xml:space="preserve">3.11</t>
  </si>
  <si>
    <t xml:space="preserve">Объем принят по исходной ведомости.</t>
  </si>
  <si>
    <t xml:space="preserve">3.12</t>
  </si>
  <si>
    <t xml:space="preserve">Объем принят по проектной документации.</t>
  </si>
  <si>
    <t xml:space="preserve">3.13</t>
  </si>
  <si>
    <t xml:space="preserve">3.14</t>
  </si>
  <si>
    <t xml:space="preserve">3.15</t>
  </si>
  <si>
    <t xml:space="preserve">Нарезка усадочных швов (6х6), шириной не более 5 мм с последующим заполнением герметиком (твердостью по Шору А70)</t>
  </si>
  <si>
    <t xml:space="preserve">Карта швов по PDF U1.U2: не более 6х6 м.</t>
  </si>
  <si>
    <t xml:space="preserve">3.16</t>
  </si>
  <si>
    <t xml:space="preserve">Заделка деформационного шва утеплителем Пеноплэкс Основа/аналог t=20</t>
  </si>
  <si>
    <t xml:space="preserve">Толщина утеплителя по PDF U1.U2: t=20 мм.</t>
  </si>
  <si>
    <t xml:space="preserve">3.17</t>
  </si>
  <si>
    <t xml:space="preserve">Установка металлического щита Щ-1 в приямке в составе:</t>
  </si>
  <si>
    <t xml:space="preserve">шт.</t>
  </si>
  <si>
    <t xml:space="preserve">В строке учтен монтаж щита; материалы указаны ниже.</t>
  </si>
  <si>
    <t xml:space="preserve">Арматура ∅12 A240 L=320</t>
  </si>
  <si>
    <t xml:space="preserve">кг</t>
  </si>
  <si>
    <t xml:space="preserve">Гайка М12</t>
  </si>
  <si>
    <t xml:space="preserve">Уголок 35х35х4 ГОСТ 8509-93 С255 ГОСТ 27772-2021 L=390</t>
  </si>
  <si>
    <t xml:space="preserve">Уголок 35х35х4 ГОСТ 8509-93 С255 ГОСТ 27772-2021 L=380</t>
  </si>
  <si>
    <t xml:space="preserve">Лист ромб В-К-ПУ-3x420x430 С255 ГОСТ 27772-2021</t>
  </si>
  <si>
    <t xml:space="preserve">3.18</t>
  </si>
  <si>
    <t xml:space="preserve">Гидроизоляция поверхности битумно-полимерной мастикой в два слоя</t>
  </si>
  <si>
    <t xml:space="preserve">4</t>
  </si>
  <si>
    <t xml:space="preserve">Комплекс работ по устройству плиты пола АБК в осях 3-7</t>
  </si>
  <si>
    <t xml:space="preserve">4.1</t>
  </si>
  <si>
    <t xml:space="preserve">Послойная отсыпка слоев основания h=520мм песком средней крупности (при согласовании местным грунтом) и уплотнением до К=0,97</t>
  </si>
  <si>
    <t xml:space="preserve">4.2</t>
  </si>
  <si>
    <t xml:space="preserve">4.3</t>
  </si>
  <si>
    <t xml:space="preserve">4.4</t>
  </si>
  <si>
    <t xml:space="preserve">4.5</t>
  </si>
  <si>
    <t xml:space="preserve">4.6</t>
  </si>
  <si>
    <t xml:space="preserve">4.7</t>
  </si>
  <si>
    <t xml:space="preserve">5</t>
  </si>
  <si>
    <t xml:space="preserve">37-ИЧ/24/1-КЖ5-U3.U4</t>
  </si>
  <si>
    <t xml:space="preserve">5.1</t>
  </si>
  <si>
    <t xml:space="preserve">Уплотнение грунта основания</t>
  </si>
  <si>
    <t xml:space="preserve">Исключено по исходной ведомости.</t>
  </si>
  <si>
    <t xml:space="preserve">5.2</t>
  </si>
  <si>
    <t xml:space="preserve">Стабилизация грунтов ресайклером с добавлением портландцемента М500 из расчета 40 кг/м2, t= 350 мм</t>
  </si>
  <si>
    <t xml:space="preserve">5.3</t>
  </si>
  <si>
    <t xml:space="preserve">Выемка грунта под устройство песчанного основания на глубину до 500мм</t>
  </si>
  <si>
    <t xml:space="preserve">Вывоз в отвал в границах площадки, без утилизации.</t>
  </si>
  <si>
    <t xml:space="preserve">5.4</t>
  </si>
  <si>
    <t xml:space="preserve">Послойная укладка геосетки Славрос СД-40 /5 слоёв</t>
  </si>
  <si>
    <t xml:space="preserve">5.5</t>
  </si>
  <si>
    <t xml:space="preserve">Послойная отсыпка слоев основания h=500мм песком средней крупности (при согласовании местным грунтом) и уплотнением до К=0,97</t>
  </si>
  <si>
    <t xml:space="preserve">Объем песка принят с учетом замещения грунта.</t>
  </si>
  <si>
    <t xml:space="preserve">5.6</t>
  </si>
  <si>
    <t xml:space="preserve">5.7</t>
  </si>
  <si>
    <t xml:space="preserve">5.8</t>
  </si>
  <si>
    <t xml:space="preserve">5.9</t>
  </si>
  <si>
    <t xml:space="preserve">5.10</t>
  </si>
  <si>
    <t xml:space="preserve">5.11</t>
  </si>
  <si>
    <t xml:space="preserve">5.12</t>
  </si>
  <si>
    <t xml:space="preserve">Монтаж деталей полов Д1 из арматуры ∅8 А500С; Д2  из арматуры ∅10 А500С</t>
  </si>
  <si>
    <t xml:space="preserve">Детали Д1-Д2 по исходной ведомости.</t>
  </si>
  <si>
    <t xml:space="preserve">5.13</t>
  </si>
  <si>
    <t xml:space="preserve">5.14</t>
  </si>
  <si>
    <t xml:space="preserve">5.15</t>
  </si>
  <si>
    <t xml:space="preserve">5.16</t>
  </si>
  <si>
    <t xml:space="preserve">5.17</t>
  </si>
  <si>
    <t xml:space="preserve">5.18</t>
  </si>
  <si>
    <t xml:space="preserve">5.19</t>
  </si>
  <si>
    <t xml:space="preserve">6</t>
  </si>
  <si>
    <t xml:space="preserve">6.1</t>
  </si>
  <si>
    <t xml:space="preserve">6.2</t>
  </si>
  <si>
    <t xml:space="preserve">6.3</t>
  </si>
  <si>
    <t xml:space="preserve">6.4</t>
  </si>
  <si>
    <t xml:space="preserve">6.5</t>
  </si>
  <si>
    <t xml:space="preserve">6.6</t>
  </si>
  <si>
    <t xml:space="preserve">6.7</t>
  </si>
  <si>
    <t xml:space="preserve">7</t>
  </si>
  <si>
    <t xml:space="preserve">Комплекс работ по устройству плиты пола КПП</t>
  </si>
  <si>
    <t xml:space="preserve">37-ИЧ/24/1-КЖ,КМ-КПП</t>
  </si>
  <si>
    <t xml:space="preserve">7.1</t>
  </si>
  <si>
    <t xml:space="preserve">7.2</t>
  </si>
  <si>
    <t xml:space="preserve">Песчаная подготовка толщиной не менее 300 мм (песок ср.крупности с коэф. уплотнения Кcom=0.97)</t>
  </si>
  <si>
    <t xml:space="preserve">7.3</t>
  </si>
  <si>
    <t xml:space="preserve">Гидроизоляция поверхности профилированной мембраной
PLANTER STANDARD</t>
  </si>
  <si>
    <t xml:space="preserve">Материал Planter Standard или аналог.</t>
  </si>
  <si>
    <t xml:space="preserve">7.4</t>
  </si>
  <si>
    <t xml:space="preserve">Послойная отсыпка слоев основания h=200мм песком средней крупности (при согласовании местным грунтом) и уплотнением до К=0,97</t>
  </si>
  <si>
    <t xml:space="preserve">7.5</t>
  </si>
  <si>
    <t xml:space="preserve">Укладка слоя утеплителя Пеноплекс Основа, вдоль фундамента t=80</t>
  </si>
  <si>
    <t xml:space="preserve">7.6</t>
  </si>
  <si>
    <t xml:space="preserve">Обмазочная гидроизоляция поверхности битумной мастикой в два слоя</t>
  </si>
  <si>
    <t xml:space="preserve">7.7</t>
  </si>
  <si>
    <t xml:space="preserve">7.8</t>
  </si>
  <si>
    <t xml:space="preserve">Монтаж закладных деталей ЗД-1, ЗД-2, ЗД-3, ЗД-4</t>
  </si>
  <si>
    <t xml:space="preserve">7.9</t>
  </si>
  <si>
    <t xml:space="preserve">Монтаж деталей полов Д2 из арматуры ∅6 А240С; Д-1, Д-3,Д-4,Д-5  из арматуры ∅10 А500С</t>
  </si>
  <si>
    <t xml:space="preserve">Детали Д1-Д5 по исходной ведомости.</t>
  </si>
  <si>
    <t xml:space="preserve">7.10</t>
  </si>
  <si>
    <t xml:space="preserve">7.11</t>
  </si>
  <si>
    <t xml:space="preserve">Устройство бетонной плиты (B25 F150 W6) t=180 мм</t>
  </si>
  <si>
    <t xml:space="preserve">7.12</t>
  </si>
  <si>
    <t xml:space="preserve">Итого по листу</t>
  </si>
  <si>
    <t xml:space="preserve">Коммерческая смета. Плиты перекрытия</t>
  </si>
  <si>
    <t xml:space="preserve">Тип, марка</t>
  </si>
  <si>
    <t xml:space="preserve">9</t>
  </si>
  <si>
    <t xml:space="preserve">Плита перекрытия</t>
  </si>
  <si>
    <t xml:space="preserve">37-ИЧ/24/1-КЖ6-А изм.1</t>
  </si>
  <si>
    <t xml:space="preserve">9.1</t>
  </si>
  <si>
    <t xml:space="preserve">В25, W6, F150</t>
  </si>
  <si>
    <t xml:space="preserve">ГОСТ 7473-2010</t>
  </si>
  <si>
    <t xml:space="preserve">9.2</t>
  </si>
  <si>
    <t xml:space="preserve">В30, W6, F150</t>
  </si>
  <si>
    <t xml:space="preserve">9.3</t>
  </si>
  <si>
    <t xml:space="preserve">Профилированный лист  Н114-750-0,7</t>
  </si>
  <si>
    <t xml:space="preserve">СТО 57398459-18-2006</t>
  </si>
  <si>
    <t xml:space="preserve">Изделия Арматурные</t>
  </si>
  <si>
    <t xml:space="preserve">9.4</t>
  </si>
  <si>
    <t xml:space="preserve">∅10 А500С</t>
  </si>
  <si>
    <t xml:space="preserve">ГОСТ 34028-2016</t>
  </si>
  <si>
    <t xml:space="preserve">9.6</t>
  </si>
  <si>
    <t xml:space="preserve">∅12 А500С</t>
  </si>
  <si>
    <t xml:space="preserve">9.7</t>
  </si>
  <si>
    <t xml:space="preserve">∅16 А500С</t>
  </si>
  <si>
    <t xml:space="preserve">9.8</t>
  </si>
  <si>
    <t xml:space="preserve">∅5 Bp-I</t>
  </si>
  <si>
    <t xml:space="preserve">ГОСТ 6727-80</t>
  </si>
  <si>
    <t xml:space="preserve">Изделия Закладные</t>
  </si>
  <si>
    <t xml:space="preserve">9.10</t>
  </si>
  <si>
    <t xml:space="preserve">9.11</t>
  </si>
  <si>
    <t xml:space="preserve">180x80x5</t>
  </si>
  <si>
    <t xml:space="preserve">ГОСТ 8278-83</t>
  </si>
  <si>
    <t xml:space="preserve">9.12</t>
  </si>
  <si>
    <t xml:space="preserve">125х125х10</t>
  </si>
  <si>
    <t xml:space="preserve">ГОСТ 8509-93</t>
  </si>
  <si>
    <t xml:space="preserve">9.13</t>
  </si>
  <si>
    <t xml:space="preserve">Прокат листовой горячекатаный t6</t>
  </si>
  <si>
    <t xml:space="preserve">ГОСТ 19903-2015</t>
  </si>
  <si>
    <t xml:space="preserve">10</t>
  </si>
  <si>
    <t xml:space="preserve">37-ИЧ/24/1-КЖ6-U1.U2</t>
  </si>
  <si>
    <t xml:space="preserve">10.1</t>
  </si>
  <si>
    <t xml:space="preserve">В25 W6 F150</t>
  </si>
  <si>
    <t xml:space="preserve">10.2</t>
  </si>
  <si>
    <t xml:space="preserve">10.3</t>
  </si>
  <si>
    <t xml:space="preserve">∅5 B500C</t>
  </si>
  <si>
    <t xml:space="preserve">ГОСТ 23279-2012</t>
  </si>
  <si>
    <t xml:space="preserve">10.4</t>
  </si>
  <si>
    <t xml:space="preserve">∅10А500С</t>
  </si>
  <si>
    <t xml:space="preserve">10.5</t>
  </si>
  <si>
    <t xml:space="preserve">L100х7  С255</t>
  </si>
  <si>
    <t xml:space="preserve">10.6</t>
  </si>
  <si>
    <t xml:space="preserve">Прокат листовой горячекатаный t10</t>
  </si>
  <si>
    <t xml:space="preserve">10.7</t>
  </si>
  <si>
    <t xml:space="preserve">[ 180х80х5</t>
  </si>
  <si>
    <t xml:space="preserve">10.8</t>
  </si>
  <si>
    <t xml:space="preserve">Профилированный лист Н114-750-0,7</t>
  </si>
  <si>
    <t xml:space="preserve">11</t>
  </si>
  <si>
    <t xml:space="preserve">Ограждения ОГ-1, ОГ-1а</t>
  </si>
  <si>
    <t xml:space="preserve">11.1</t>
  </si>
  <si>
    <t xml:space="preserve">Стекло "Триплекс" (или аналог)</t>
  </si>
  <si>
    <t xml:space="preserve">Многослойное стекло по
ГОСТ 30826-2014</t>
  </si>
  <si>
    <t xml:space="preserve">11.2</t>
  </si>
  <si>
    <t xml:space="preserve">Квадр. стальные гнутые замкнутые сварные профили □40х3</t>
  </si>
  <si>
    <t xml:space="preserve">ГОСТ 30245-2003</t>
  </si>
  <si>
    <t xml:space="preserve">11.3</t>
  </si>
  <si>
    <t xml:space="preserve">Распорный анкер M8x75 HiltiHST-3 (или аналог)</t>
  </si>
  <si>
    <t xml:space="preserve">11.4</t>
  </si>
  <si>
    <t xml:space="preserve">Прокат листовой горячекатаный t8</t>
  </si>
  <si>
    <t xml:space="preserve">ГОСТ 27772-2021</t>
  </si>
  <si>
    <t xml:space="preserve">11.5</t>
  </si>
  <si>
    <t xml:space="preserve">Прокат листовой горячекатаный t4</t>
  </si>
  <si>
    <t xml:space="preserve">12</t>
  </si>
  <si>
    <t xml:space="preserve">37-ИЧ/24/1-КЖ6-U3.U4</t>
  </si>
  <si>
    <t xml:space="preserve">12.1</t>
  </si>
  <si>
    <t xml:space="preserve">12.2</t>
  </si>
  <si>
    <t xml:space="preserve">12.3</t>
  </si>
  <si>
    <t xml:space="preserve">12.4</t>
  </si>
  <si>
    <t xml:space="preserve">12.5</t>
  </si>
  <si>
    <t xml:space="preserve">12.6</t>
  </si>
  <si>
    <t xml:space="preserve">12.7</t>
  </si>
  <si>
    <t xml:space="preserve">12.8</t>
  </si>
  <si>
    <t xml:space="preserve">13</t>
  </si>
  <si>
    <t xml:space="preserve">13.1</t>
  </si>
  <si>
    <t xml:space="preserve">13.2</t>
  </si>
  <si>
    <t xml:space="preserve">13.3</t>
  </si>
  <si>
    <t xml:space="preserve">13.4</t>
  </si>
  <si>
    <t xml:space="preserve">13.5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</si>
</sst>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"/>
    <numFmt numFmtId="166" formatCode="#,##0"/>
    <numFmt numFmtId="167" formatCode="#,##0.###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000000"/>
      <name val="Arial"/>
      <family val="0"/>
      <charset val="1"/>
    </font>
    <font>
      <sz val="9"/>
      <color rgb="FF000000"/>
      <name val="Arial"/>
      <family val="0"/>
      <charset val="1"/>
    </font>
    <font>
      <b val="true"/>
      <sz val="9"/>
      <color rgb="FF000000"/>
      <name val="Arial"/>
      <family val="0"/>
      <charset val="1"/>
    </font>
    <font>
      <sz val="8"/>
      <color rgb="FF000000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/>
      <right/>
      <top style="medium">
        <color rgb="FF808080"/>
      </top>
      <bottom style="medium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7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26" activeCellId="0" sqref="A26"/>
    </sheetView>
  </sheetViews>
  <sheetFormatPr defaultColWidth="8.59765625" defaultRowHeight="15" zeroHeight="false" outlineLevelRow="0" outlineLevelCol="0"/>
  <cols>
    <col collapsed="false" customWidth="true" hidden="false" outlineLevel="0" max="1" min="1" style="1" width="22"/>
    <col collapsed="false" customWidth="true" hidden="false" outlineLevel="0" max="2" min="2" style="1" width="34"/>
    <col collapsed="false" customWidth="true" hidden="false" outlineLevel="0" max="3" min="3" style="1" width="18"/>
    <col collapsed="false" customWidth="true" hidden="false" outlineLevel="0" max="4" min="4" style="1" width="22"/>
    <col collapsed="false" customWidth="true" hidden="false" outlineLevel="0" max="5" min="5" style="1" width="18"/>
    <col collapsed="false" customWidth="true" hidden="false" outlineLevel="0" max="6" min="6" style="1" width="10"/>
  </cols>
  <sheetData>
    <row r="1" customFormat="false" ht="21.75" hidden="false" customHeight="true" outlineLevel="0" collapsed="false">
      <c r="A1" s="2" t="s">
        <v>0</v>
      </c>
      <c r="B1" s="2"/>
      <c r="C1" s="2"/>
      <c r="D1" s="2"/>
      <c r="E1" s="2"/>
      <c r="F1" s="2"/>
    </row>
    <row r="2" customFormat="false" ht="21.75" hidden="false" customHeight="true" outlineLevel="0" collapsed="false">
      <c r="A2" s="3" t="s">
        <v>1</v>
      </c>
      <c r="B2" s="3"/>
      <c r="C2" s="3"/>
      <c r="D2" s="3"/>
      <c r="E2" s="3"/>
      <c r="F2" s="3"/>
    </row>
    <row r="3" customFormat="false" ht="21.75" hidden="false" customHeight="true" outlineLevel="0" collapsed="false">
      <c r="A3" s="3" t="s">
        <v>2</v>
      </c>
      <c r="B3" s="3"/>
      <c r="C3" s="3"/>
      <c r="D3" s="3"/>
      <c r="E3" s="3"/>
      <c r="F3" s="3"/>
    </row>
    <row r="4" customFormat="false" ht="21.75" hidden="false" customHeight="true" outlineLevel="0" collapsed="false">
      <c r="A4" s="3" t="s">
        <v>3</v>
      </c>
      <c r="B4" s="3"/>
      <c r="C4" s="3"/>
      <c r="D4" s="3"/>
      <c r="E4" s="3"/>
      <c r="F4" s="3"/>
    </row>
    <row r="5" customFormat="false" ht="21.75" hidden="false" customHeight="true" outlineLevel="0" collapsed="false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5" t="s">
        <v>9</v>
      </c>
    </row>
    <row r="6" customFormat="false" ht="21.75" hidden="false" customHeight="true" outlineLevel="0" collapsed="false">
      <c r="A6" s="6" t="s">
        <v>10</v>
      </c>
      <c r="B6" s="6" t="s">
        <v>11</v>
      </c>
      <c r="C6" s="7" t="n">
        <f aca="false">SUMIF(Полы!B:B,B6,Полы!J:J)</f>
        <v>60504183</v>
      </c>
      <c r="D6" s="7" t="n">
        <f aca="false">SUMIF(Полы!B:B,B6,Полы!K:K)</f>
        <v>36028900</v>
      </c>
      <c r="E6" s="7" t="n">
        <f aca="false">SUMIF(Полы!B:B,B6,Полы!L:L)</f>
        <v>96533083</v>
      </c>
      <c r="F6" s="8" t="n">
        <f aca="false">E6/$E$13*100</f>
        <v>56.0089138185417</v>
      </c>
    </row>
    <row r="7" customFormat="false" ht="21.75" hidden="false" customHeight="true" outlineLevel="0" collapsed="false">
      <c r="A7" s="6" t="s">
        <v>10</v>
      </c>
      <c r="B7" s="6" t="s">
        <v>12</v>
      </c>
      <c r="C7" s="7" t="n">
        <f aca="false">SUMIF(Полы!B:B,B7,Полы!J:J)</f>
        <v>16711774</v>
      </c>
      <c r="D7" s="7" t="n">
        <f aca="false">SUMIF(Полы!B:B,B7,Полы!K:K)</f>
        <v>9363200</v>
      </c>
      <c r="E7" s="7" t="n">
        <f aca="false">SUMIF(Полы!B:B,B7,Полы!L:L)</f>
        <v>26074974</v>
      </c>
      <c r="F7" s="8" t="n">
        <f aca="false">E7/$E$13*100</f>
        <v>15.1288131094572</v>
      </c>
    </row>
    <row r="8" customFormat="false" ht="21.75" hidden="false" customHeight="true" outlineLevel="0" collapsed="false">
      <c r="A8" s="6" t="s">
        <v>10</v>
      </c>
      <c r="B8" s="6" t="s">
        <v>13</v>
      </c>
      <c r="C8" s="7" t="n">
        <f aca="false">SUMIF(Полы!B:B,B8,Полы!J:J)</f>
        <v>17112442</v>
      </c>
      <c r="D8" s="7" t="n">
        <f aca="false">SUMIF(Полы!B:B,B8,Полы!K:K)</f>
        <v>9819032</v>
      </c>
      <c r="E8" s="7" t="n">
        <f aca="false">SUMIF(Полы!B:B,B8,Полы!L:L)</f>
        <v>26931474</v>
      </c>
      <c r="F8" s="8" t="n">
        <f aca="false">E8/$E$13*100</f>
        <v>15.6257581276286</v>
      </c>
    </row>
    <row r="9" customFormat="false" ht="21.75" hidden="false" customHeight="true" outlineLevel="0" collapsed="false">
      <c r="A9" s="6" t="s">
        <v>10</v>
      </c>
      <c r="B9" s="6" t="s">
        <v>14</v>
      </c>
      <c r="C9" s="7" t="n">
        <f aca="false">SUMIF(Полы!B:B,B9,Полы!J:J)</f>
        <v>435970</v>
      </c>
      <c r="D9" s="7" t="n">
        <f aca="false">SUMIF(Полы!B:B,B9,Полы!K:K)</f>
        <v>229213</v>
      </c>
      <c r="E9" s="7" t="n">
        <f aca="false">SUMIF(Полы!B:B,B9,Полы!L:L)</f>
        <v>665183</v>
      </c>
      <c r="F9" s="8" t="n">
        <f aca="false">E9/$E$13*100</f>
        <v>0.385942064240909</v>
      </c>
    </row>
    <row r="10" customFormat="false" ht="21.75" hidden="false" customHeight="true" outlineLevel="0" collapsed="false">
      <c r="A10" s="6" t="s">
        <v>15</v>
      </c>
      <c r="B10" s="6" t="s">
        <v>16</v>
      </c>
      <c r="C10" s="7" t="n">
        <f aca="false">SUMIF(Перекрытия!B:B,B10,Перекрытия!K:K)</f>
        <v>13044538</v>
      </c>
      <c r="D10" s="7" t="n">
        <f aca="false">SUMIF(Перекрытия!B:B,B10,Перекрытия!L:L)</f>
        <v>5813243</v>
      </c>
      <c r="E10" s="7" t="n">
        <f aca="false">SUMIF(Перекрытия!B:B,B10,Перекрытия!M:M)</f>
        <v>18857781</v>
      </c>
      <c r="F10" s="8" t="n">
        <f aca="false">E10/$E$13*100</f>
        <v>10.941366400138</v>
      </c>
    </row>
    <row r="11" customFormat="false" ht="21.75" hidden="false" customHeight="true" outlineLevel="0" collapsed="false">
      <c r="A11" s="6" t="s">
        <v>15</v>
      </c>
      <c r="B11" s="6" t="s">
        <v>17</v>
      </c>
      <c r="C11" s="7" t="n">
        <f aca="false">SUMIF(Перекрытия!B:B,B11,Перекрытия!K:K)</f>
        <v>1134923</v>
      </c>
      <c r="D11" s="7" t="n">
        <f aca="false">SUMIF(Перекрытия!B:B,B11,Перекрытия!L:L)</f>
        <v>510365</v>
      </c>
      <c r="E11" s="7" t="n">
        <f aca="false">SUMIF(Перекрытия!B:B,B11,Перекрытия!M:M)</f>
        <v>1645288</v>
      </c>
      <c r="F11" s="8" t="n">
        <f aca="false">E11/$E$13*100</f>
        <v>0.954603239996809</v>
      </c>
    </row>
    <row r="12" customFormat="false" ht="21.75" hidden="false" customHeight="true" outlineLevel="0" collapsed="false">
      <c r="A12" s="6" t="s">
        <v>15</v>
      </c>
      <c r="B12" s="6" t="s">
        <v>18</v>
      </c>
      <c r="C12" s="7" t="n">
        <f aca="false">SUMIF(Перекрытия!B:B,B12,Перекрытия!K:K)</f>
        <v>1134923</v>
      </c>
      <c r="D12" s="7" t="n">
        <f aca="false">SUMIF(Перекрытия!B:B,B12,Перекрытия!L:L)</f>
        <v>510365</v>
      </c>
      <c r="E12" s="7" t="n">
        <f aca="false">SUMIF(Перекрытия!B:B,B12,Перекрытия!M:M)</f>
        <v>1645288</v>
      </c>
      <c r="F12" s="8" t="n">
        <f aca="false">E12/$E$13*100</f>
        <v>0.954603239996809</v>
      </c>
    </row>
    <row r="13" customFormat="false" ht="21.75" hidden="false" customHeight="true" outlineLevel="0" collapsed="false">
      <c r="A13" s="9" t="s">
        <v>19</v>
      </c>
      <c r="B13" s="9"/>
      <c r="C13" s="10" t="n">
        <f aca="false">SUM(C6:C12)</f>
        <v>110078753</v>
      </c>
      <c r="D13" s="10" t="n">
        <f aca="false">SUM(D6:D12)</f>
        <v>62274318</v>
      </c>
      <c r="E13" s="10" t="n">
        <f aca="false">SUM(E6:E12)</f>
        <v>172353071</v>
      </c>
      <c r="F13" s="11" t="n">
        <f aca="false">SUM(F6:F12)</f>
        <v>100</v>
      </c>
    </row>
    <row r="14" customFormat="false" ht="21.75" hidden="false" customHeight="true" outlineLevel="0" collapsed="false">
      <c r="A14" s="3"/>
      <c r="B14" s="3"/>
      <c r="C14" s="3"/>
      <c r="D14" s="3"/>
      <c r="E14" s="3"/>
      <c r="F14" s="12"/>
    </row>
    <row r="15" customFormat="false" ht="21.75" hidden="false" customHeight="true" outlineLevel="0" collapsed="false">
      <c r="A15" s="13" t="s">
        <v>20</v>
      </c>
      <c r="B15" s="3"/>
      <c r="C15" s="3"/>
      <c r="D15" s="3"/>
      <c r="E15" s="3"/>
      <c r="F15" s="12"/>
    </row>
    <row r="16" customFormat="false" ht="21.75" hidden="false" customHeight="true" outlineLevel="0" collapsed="false">
      <c r="A16" s="3" t="s">
        <v>21</v>
      </c>
      <c r="B16" s="3"/>
      <c r="C16" s="3"/>
      <c r="D16" s="3"/>
      <c r="E16" s="3"/>
      <c r="F16" s="3"/>
    </row>
    <row r="17" customFormat="false" ht="21.75" hidden="false" customHeight="true" outlineLevel="0" collapsed="false">
      <c r="A17" s="3" t="s">
        <v>22</v>
      </c>
      <c r="B17" s="3"/>
      <c r="C17" s="3"/>
      <c r="D17" s="3"/>
      <c r="E17" s="3"/>
      <c r="F17" s="3"/>
    </row>
    <row r="18" customFormat="false" ht="21.75" hidden="false" customHeight="true" outlineLevel="0" collapsed="false">
      <c r="A18" s="3" t="s">
        <v>23</v>
      </c>
      <c r="B18" s="3"/>
      <c r="C18" s="3"/>
      <c r="D18" s="3"/>
      <c r="E18" s="3"/>
      <c r="F18" s="3"/>
    </row>
    <row r="19" customFormat="false" ht="21.75" hidden="false" customHeight="true" outlineLevel="0" collapsed="false">
      <c r="A19" s="3"/>
      <c r="B19" s="3"/>
      <c r="C19" s="3"/>
      <c r="D19" s="3"/>
      <c r="E19" s="3"/>
      <c r="F19" s="3"/>
    </row>
  </sheetData>
  <mergeCells count="8">
    <mergeCell ref="A1:F1"/>
    <mergeCell ref="A2:F2"/>
    <mergeCell ref="A3:F3"/>
    <mergeCell ref="A4:F4"/>
    <mergeCell ref="A16:F16"/>
    <mergeCell ref="A17:F17"/>
    <mergeCell ref="A18:F18"/>
    <mergeCell ref="A19:F19"/>
  </mergeCells>
  <printOptions headings="false" gridLines="false" gridLinesSet="true" horizontalCentered="true" verticalCentered="false"/>
  <pageMargins left="0.25" right="0.25" top="0.25" bottom="0.25" header="0.511811023622047" footer="0.1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&amp;C&amp;8 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11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18" activeCellId="0" sqref="F18"/>
    </sheetView>
  </sheetViews>
  <sheetFormatPr defaultColWidth="8.59765625" defaultRowHeight="15" zeroHeight="false" outlineLevelRow="0" outlineLevelCol="0"/>
  <cols>
    <col collapsed="false" customWidth="true" hidden="false" outlineLevel="0" max="1" min="1" style="1" width="8"/>
    <col collapsed="false" customWidth="true" hidden="false" outlineLevel="0" max="2" min="2" style="1" width="16"/>
    <col collapsed="false" customWidth="true" hidden="true" outlineLevel="0" max="3" min="3" style="1" width="10"/>
    <col collapsed="false" customWidth="true" hidden="false" outlineLevel="0" max="4" min="4" style="1" width="62"/>
    <col collapsed="false" customWidth="true" hidden="false" outlineLevel="0" max="5" min="5" style="1" width="9"/>
    <col collapsed="false" customWidth="true" hidden="false" outlineLevel="0" max="6" min="6" style="1" width="11"/>
    <col collapsed="false" customWidth="true" hidden="false" outlineLevel="0" max="7" min="7" style="1" width="13"/>
    <col collapsed="false" customWidth="true" hidden="false" outlineLevel="0" max="8" min="8" style="1" width="15"/>
    <col collapsed="false" customWidth="true" hidden="false" outlineLevel="0" max="9" min="9" style="1" width="13"/>
    <col collapsed="false" customWidth="true" hidden="false" outlineLevel="0" max="10" min="10" style="1" width="14"/>
    <col collapsed="false" customWidth="true" hidden="false" outlineLevel="0" max="11" min="11" style="1" width="16"/>
    <col collapsed="false" customWidth="true" hidden="false" outlineLevel="0" max="12" min="12" style="1" width="14"/>
    <col collapsed="false" customWidth="true" hidden="false" outlineLevel="0" max="13" min="13" style="1" width="34"/>
    <col collapsed="false" customWidth="true" hidden="false" outlineLevel="0" max="16384" min="16384" style="1" width="10.16"/>
  </cols>
  <sheetData>
    <row r="1" customFormat="false" ht="24" hidden="false" customHeight="true" outlineLevel="0" collapsed="false">
      <c r="A1" s="2" t="s">
        <v>24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customFormat="false" ht="24" hidden="false" customHeight="true" outlineLevel="0" collapsed="false">
      <c r="A2" s="3" t="s">
        <v>25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customFormat="false" ht="24" hidden="false" customHeight="true" outlineLevel="0" collapsed="false">
      <c r="A3" s="3" t="s">
        <v>26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customFormat="false" ht="24" hidden="false" customHeight="true" outlineLevel="0" collapsed="false">
      <c r="A4" s="14"/>
      <c r="B4" s="14"/>
      <c r="C4" s="14"/>
      <c r="D4" s="14"/>
      <c r="E4" s="14"/>
      <c r="F4" s="15"/>
      <c r="G4" s="14"/>
      <c r="H4" s="14"/>
      <c r="I4" s="14"/>
      <c r="J4" s="14"/>
      <c r="K4" s="14"/>
      <c r="L4" s="14"/>
      <c r="M4" s="14"/>
    </row>
    <row r="5" customFormat="false" ht="24" hidden="false" customHeight="true" outlineLevel="0" collapsed="false">
      <c r="A5" s="4" t="s">
        <v>27</v>
      </c>
      <c r="B5" s="4" t="s">
        <v>5</v>
      </c>
      <c r="C5" s="4" t="s">
        <v>4</v>
      </c>
      <c r="D5" s="4" t="s">
        <v>28</v>
      </c>
      <c r="E5" s="4" t="s">
        <v>29</v>
      </c>
      <c r="F5" s="16" t="s">
        <v>30</v>
      </c>
      <c r="G5" s="4" t="s">
        <v>31</v>
      </c>
      <c r="H5" s="4" t="s">
        <v>32</v>
      </c>
      <c r="I5" s="4" t="s">
        <v>33</v>
      </c>
      <c r="J5" s="4" t="s">
        <v>6</v>
      </c>
      <c r="K5" s="4" t="s">
        <v>7</v>
      </c>
      <c r="L5" s="4" t="s">
        <v>8</v>
      </c>
      <c r="M5" s="4" t="s">
        <v>34</v>
      </c>
    </row>
    <row r="6" customFormat="false" ht="18.75" hidden="false" customHeight="true" outlineLevel="0" collapsed="false">
      <c r="A6" s="13" t="s">
        <v>11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customFormat="false" ht="18.75" hidden="false" customHeight="true" outlineLevel="0" collapsed="false">
      <c r="A7" s="4" t="s">
        <v>35</v>
      </c>
      <c r="B7" s="4" t="s">
        <v>11</v>
      </c>
      <c r="C7" s="17"/>
      <c r="D7" s="17" t="s">
        <v>36</v>
      </c>
      <c r="E7" s="4"/>
      <c r="F7" s="16"/>
      <c r="G7" s="4"/>
      <c r="H7" s="4"/>
      <c r="I7" s="4"/>
      <c r="J7" s="4"/>
      <c r="K7" s="4"/>
      <c r="L7" s="4"/>
      <c r="M7" s="17" t="s">
        <v>37</v>
      </c>
    </row>
    <row r="8" customFormat="false" ht="18.75" hidden="false" customHeight="true" outlineLevel="0" collapsed="false">
      <c r="A8" s="18" t="s">
        <v>38</v>
      </c>
      <c r="B8" s="18" t="s">
        <v>11</v>
      </c>
      <c r="C8" s="19" t="s">
        <v>36</v>
      </c>
      <c r="D8" s="19" t="s">
        <v>39</v>
      </c>
      <c r="E8" s="18" t="s">
        <v>40</v>
      </c>
      <c r="F8" s="20" t="n">
        <v>420</v>
      </c>
      <c r="G8" s="21" t="n">
        <v>130</v>
      </c>
      <c r="H8" s="21" t="n">
        <v>90</v>
      </c>
      <c r="I8" s="21" t="n">
        <f aca="false">ROUND(G8+H8,0)</f>
        <v>220</v>
      </c>
      <c r="J8" s="21" t="n">
        <f aca="false">ROUND(F8*G8,0)</f>
        <v>54600</v>
      </c>
      <c r="K8" s="21" t="n">
        <f aca="false">ROUND(F8*H8,0)</f>
        <v>37800</v>
      </c>
      <c r="L8" s="21" t="n">
        <f aca="false">ROUND(J8+K8,0)</f>
        <v>92400</v>
      </c>
      <c r="M8" s="19"/>
    </row>
    <row r="9" customFormat="false" ht="18.75" hidden="false" customHeight="true" outlineLevel="0" collapsed="false">
      <c r="A9" s="18" t="s">
        <v>41</v>
      </c>
      <c r="B9" s="18" t="s">
        <v>11</v>
      </c>
      <c r="C9" s="19" t="s">
        <v>36</v>
      </c>
      <c r="D9" s="19" t="s">
        <v>42</v>
      </c>
      <c r="E9" s="18" t="s">
        <v>43</v>
      </c>
      <c r="F9" s="20" t="n">
        <v>2600</v>
      </c>
      <c r="G9" s="21" t="n">
        <v>1800</v>
      </c>
      <c r="H9" s="21" t="n">
        <v>850</v>
      </c>
      <c r="I9" s="21" t="n">
        <f aca="false">ROUND(G9+H9,0)</f>
        <v>2650</v>
      </c>
      <c r="J9" s="21" t="n">
        <f aca="false">ROUND(F9*G9,0)</f>
        <v>4680000</v>
      </c>
      <c r="K9" s="21" t="n">
        <f aca="false">ROUND(F9*H9,0)</f>
        <v>2210000</v>
      </c>
      <c r="L9" s="21" t="n">
        <f aca="false">ROUND(J9+K9,0)</f>
        <v>6890000</v>
      </c>
      <c r="M9" s="19" t="s">
        <v>44</v>
      </c>
    </row>
    <row r="10" customFormat="false" ht="18.75" hidden="false" customHeight="true" outlineLevel="0" collapsed="false">
      <c r="A10" s="18" t="s">
        <v>45</v>
      </c>
      <c r="B10" s="18" t="s">
        <v>11</v>
      </c>
      <c r="C10" s="19" t="s">
        <v>36</v>
      </c>
      <c r="D10" s="19" t="s">
        <v>46</v>
      </c>
      <c r="E10" s="18" t="s">
        <v>40</v>
      </c>
      <c r="F10" s="20" t="n">
        <v>322</v>
      </c>
      <c r="G10" s="21" t="n">
        <v>400</v>
      </c>
      <c r="H10" s="21" t="n">
        <v>180</v>
      </c>
      <c r="I10" s="21" t="n">
        <f aca="false">ROUND(G10+H10,0)</f>
        <v>580</v>
      </c>
      <c r="J10" s="21" t="n">
        <f aca="false">ROUND(F10*G10,0)</f>
        <v>128800</v>
      </c>
      <c r="K10" s="21" t="n">
        <f aca="false">ROUND(F10*H10,0)</f>
        <v>57960</v>
      </c>
      <c r="L10" s="21" t="n">
        <f aca="false">ROUND(J10+K10,0)</f>
        <v>186760</v>
      </c>
      <c r="M10" s="19"/>
    </row>
    <row r="11" customFormat="false" ht="18.75" hidden="false" customHeight="true" outlineLevel="0" collapsed="false">
      <c r="A11" s="18" t="s">
        <v>47</v>
      </c>
      <c r="B11" s="18" t="s">
        <v>11</v>
      </c>
      <c r="C11" s="19" t="s">
        <v>36</v>
      </c>
      <c r="D11" s="19" t="s">
        <v>48</v>
      </c>
      <c r="E11" s="18" t="s">
        <v>49</v>
      </c>
      <c r="F11" s="20" t="n">
        <v>22</v>
      </c>
      <c r="G11" s="21" t="n">
        <v>0</v>
      </c>
      <c r="H11" s="21" t="n">
        <v>60000</v>
      </c>
      <c r="I11" s="21" t="n">
        <f aca="false">ROUND(G11+H11,0)</f>
        <v>60000</v>
      </c>
      <c r="J11" s="21" t="n">
        <f aca="false">ROUND(F11*G11,0)</f>
        <v>0</v>
      </c>
      <c r="K11" s="21" t="n">
        <f aca="false">ROUND(F11*H11,0)</f>
        <v>1320000</v>
      </c>
      <c r="L11" s="21" t="n">
        <f aca="false">ROUND(J11+K11,0)</f>
        <v>1320000</v>
      </c>
      <c r="M11" s="19" t="s">
        <v>50</v>
      </c>
    </row>
    <row r="12" customFormat="false" ht="18.75" hidden="false" customHeight="true" outlineLevel="0" collapsed="false">
      <c r="A12" s="18" t="s">
        <v>51</v>
      </c>
      <c r="B12" s="18" t="s">
        <v>11</v>
      </c>
      <c r="C12" s="19" t="s">
        <v>36</v>
      </c>
      <c r="D12" s="19" t="s">
        <v>52</v>
      </c>
      <c r="E12" s="18" t="s">
        <v>40</v>
      </c>
      <c r="F12" s="20" t="n">
        <v>23500</v>
      </c>
      <c r="G12" s="21" t="n">
        <v>25</v>
      </c>
      <c r="H12" s="21" t="n">
        <v>35</v>
      </c>
      <c r="I12" s="21" t="n">
        <f aca="false">ROUND(G12+H12,0)</f>
        <v>60</v>
      </c>
      <c r="J12" s="21" t="n">
        <f aca="false">ROUND(F12*G12,0)</f>
        <v>587500</v>
      </c>
      <c r="K12" s="21" t="n">
        <f aca="false">ROUND(F12*H12,0)</f>
        <v>822500</v>
      </c>
      <c r="L12" s="21" t="n">
        <f aca="false">ROUND(J12+K12,0)</f>
        <v>1410000</v>
      </c>
      <c r="M12" s="19" t="s">
        <v>53</v>
      </c>
    </row>
    <row r="13" customFormat="false" ht="18.75" hidden="false" customHeight="true" outlineLevel="0" collapsed="false">
      <c r="A13" s="18" t="s">
        <v>54</v>
      </c>
      <c r="B13" s="18" t="s">
        <v>11</v>
      </c>
      <c r="C13" s="19" t="s">
        <v>36</v>
      </c>
      <c r="D13" s="19" t="s">
        <v>55</v>
      </c>
      <c r="E13" s="18" t="s">
        <v>40</v>
      </c>
      <c r="F13" s="20" t="n">
        <v>140</v>
      </c>
      <c r="G13" s="21" t="n">
        <v>180</v>
      </c>
      <c r="H13" s="21" t="n">
        <v>120</v>
      </c>
      <c r="I13" s="21" t="n">
        <f aca="false">ROUND(G13+H13,0)</f>
        <v>300</v>
      </c>
      <c r="J13" s="21" t="n">
        <f aca="false">ROUND(F13*G13,0)</f>
        <v>25200</v>
      </c>
      <c r="K13" s="21" t="n">
        <f aca="false">ROUND(F13*H13,0)</f>
        <v>16800</v>
      </c>
      <c r="L13" s="21" t="n">
        <f aca="false">ROUND(J13+K13,0)</f>
        <v>42000</v>
      </c>
      <c r="M13" s="19"/>
    </row>
    <row r="14" customFormat="false" ht="18.75" hidden="false" customHeight="true" outlineLevel="0" collapsed="false">
      <c r="A14" s="18" t="s">
        <v>56</v>
      </c>
      <c r="B14" s="18" t="s">
        <v>11</v>
      </c>
      <c r="C14" s="19" t="s">
        <v>36</v>
      </c>
      <c r="D14" s="19" t="s">
        <v>57</v>
      </c>
      <c r="E14" s="18" t="s">
        <v>58</v>
      </c>
      <c r="F14" s="20" t="n">
        <v>156.81</v>
      </c>
      <c r="G14" s="21" t="n">
        <v>75000</v>
      </c>
      <c r="H14" s="21" t="n">
        <v>28000</v>
      </c>
      <c r="I14" s="21" t="n">
        <f aca="false">ROUND(G14+H14,0)</f>
        <v>103000</v>
      </c>
      <c r="J14" s="21" t="n">
        <f aca="false">ROUND(F14*G14,0)</f>
        <v>11760750</v>
      </c>
      <c r="K14" s="21" t="n">
        <f aca="false">ROUND(F14*H14,0)</f>
        <v>4390680</v>
      </c>
      <c r="L14" s="21" t="n">
        <f aca="false">ROUND(J14+K14,0)</f>
        <v>16151430</v>
      </c>
      <c r="M14" s="19" t="s">
        <v>59</v>
      </c>
    </row>
    <row r="15" customFormat="false" ht="18.75" hidden="false" customHeight="true" outlineLevel="0" collapsed="false">
      <c r="A15" s="18" t="s">
        <v>60</v>
      </c>
      <c r="B15" s="18" t="s">
        <v>11</v>
      </c>
      <c r="C15" s="19" t="s">
        <v>36</v>
      </c>
      <c r="D15" s="19" t="s">
        <v>61</v>
      </c>
      <c r="E15" s="18" t="s">
        <v>58</v>
      </c>
      <c r="F15" s="20" t="n">
        <v>1.67</v>
      </c>
      <c r="G15" s="21" t="n">
        <v>120000</v>
      </c>
      <c r="H15" s="21" t="n">
        <v>45000</v>
      </c>
      <c r="I15" s="21" t="n">
        <f aca="false">ROUND(G15+H15,0)</f>
        <v>165000</v>
      </c>
      <c r="J15" s="21" t="n">
        <f aca="false">ROUND(F15*G15,0)</f>
        <v>200400</v>
      </c>
      <c r="K15" s="21" t="n">
        <f aca="false">ROUND(F15*H15,0)</f>
        <v>75150</v>
      </c>
      <c r="L15" s="21" t="n">
        <f aca="false">ROUND(J15+K15,0)</f>
        <v>275550</v>
      </c>
      <c r="M15" s="19"/>
    </row>
    <row r="16" customFormat="false" ht="18.75" hidden="false" customHeight="true" outlineLevel="0" collapsed="false">
      <c r="A16" s="18" t="s">
        <v>62</v>
      </c>
      <c r="B16" s="18" t="s">
        <v>11</v>
      </c>
      <c r="C16" s="19" t="s">
        <v>36</v>
      </c>
      <c r="D16" s="19" t="s">
        <v>63</v>
      </c>
      <c r="E16" s="18" t="s">
        <v>64</v>
      </c>
      <c r="F16" s="20" t="n">
        <v>1</v>
      </c>
      <c r="G16" s="21" t="n">
        <v>45000</v>
      </c>
      <c r="H16" s="21" t="n">
        <v>35000</v>
      </c>
      <c r="I16" s="21" t="n">
        <f aca="false">ROUND(G16+H16,0)</f>
        <v>80000</v>
      </c>
      <c r="J16" s="21" t="n">
        <f aca="false">ROUND(F16*G16,0)</f>
        <v>45000</v>
      </c>
      <c r="K16" s="21" t="n">
        <f aca="false">ROUND(F16*H16,0)</f>
        <v>35000</v>
      </c>
      <c r="L16" s="21" t="n">
        <f aca="false">ROUND(J16+K16,0)</f>
        <v>80000</v>
      </c>
      <c r="M16" s="19"/>
    </row>
    <row r="17" customFormat="false" ht="18.75" hidden="false" customHeight="true" outlineLevel="0" collapsed="false">
      <c r="A17" s="18" t="s">
        <v>65</v>
      </c>
      <c r="B17" s="18" t="s">
        <v>11</v>
      </c>
      <c r="C17" s="19" t="s">
        <v>36</v>
      </c>
      <c r="D17" s="19" t="s">
        <v>66</v>
      </c>
      <c r="E17" s="18" t="s">
        <v>67</v>
      </c>
      <c r="F17" s="20" t="n">
        <v>654</v>
      </c>
      <c r="G17" s="21" t="n">
        <v>3500</v>
      </c>
      <c r="H17" s="21" t="n">
        <v>950</v>
      </c>
      <c r="I17" s="21" t="n">
        <f aca="false">ROUND(G17+H17,0)</f>
        <v>4450</v>
      </c>
      <c r="J17" s="21" t="n">
        <f aca="false">ROUND(F17*G17,0)</f>
        <v>2289000</v>
      </c>
      <c r="K17" s="21" t="n">
        <f aca="false">ROUND(F17*H17,0)</f>
        <v>621300</v>
      </c>
      <c r="L17" s="21" t="n">
        <f aca="false">ROUND(J17+K17,0)</f>
        <v>2910300</v>
      </c>
      <c r="M17" s="19" t="s">
        <v>68</v>
      </c>
    </row>
    <row r="18" customFormat="false" ht="18.75" hidden="false" customHeight="true" outlineLevel="0" collapsed="false">
      <c r="A18" s="18" t="s">
        <v>69</v>
      </c>
      <c r="B18" s="18" t="s">
        <v>11</v>
      </c>
      <c r="C18" s="19" t="s">
        <v>36</v>
      </c>
      <c r="D18" s="19" t="s">
        <v>70</v>
      </c>
      <c r="E18" s="18" t="s">
        <v>43</v>
      </c>
      <c r="F18" s="20" t="n">
        <v>4425</v>
      </c>
      <c r="G18" s="21" t="n">
        <v>6500</v>
      </c>
      <c r="H18" s="21" t="n">
        <v>3000</v>
      </c>
      <c r="I18" s="21" t="n">
        <f aca="false">ROUND(G18+H18,0)</f>
        <v>9500</v>
      </c>
      <c r="J18" s="21" t="n">
        <f aca="false">ROUND(F18*G18,0)</f>
        <v>28762500</v>
      </c>
      <c r="K18" s="21" t="n">
        <f aca="false">ROUND(F18*H18,0)</f>
        <v>13275000</v>
      </c>
      <c r="L18" s="21" t="n">
        <f aca="false">ROUND(J18+K18,0)</f>
        <v>42037500</v>
      </c>
      <c r="M18" s="19" t="s">
        <v>71</v>
      </c>
    </row>
    <row r="19" customFormat="false" ht="18.75" hidden="false" customHeight="true" outlineLevel="0" collapsed="false">
      <c r="A19" s="18" t="s">
        <v>72</v>
      </c>
      <c r="B19" s="18" t="s">
        <v>11</v>
      </c>
      <c r="C19" s="19" t="s">
        <v>36</v>
      </c>
      <c r="D19" s="19" t="s">
        <v>73</v>
      </c>
      <c r="E19" s="18" t="s">
        <v>40</v>
      </c>
      <c r="F19" s="20" t="n">
        <v>22125</v>
      </c>
      <c r="G19" s="21" t="n">
        <v>0</v>
      </c>
      <c r="H19" s="21" t="n">
        <v>180</v>
      </c>
      <c r="I19" s="21" t="n">
        <f aca="false">ROUND(G19+H19,0)</f>
        <v>180</v>
      </c>
      <c r="J19" s="21" t="n">
        <f aca="false">ROUND(F19*G19,0)</f>
        <v>0</v>
      </c>
      <c r="K19" s="21" t="n">
        <f aca="false">ROUND(F19*H19,0)</f>
        <v>3982500</v>
      </c>
      <c r="L19" s="21" t="n">
        <f aca="false">ROUND(J19+K19,0)</f>
        <v>3982500</v>
      </c>
      <c r="M19" s="19"/>
    </row>
    <row r="20" customFormat="false" ht="18.75" hidden="false" customHeight="true" outlineLevel="0" collapsed="false">
      <c r="A20" s="18" t="s">
        <v>74</v>
      </c>
      <c r="B20" s="18" t="s">
        <v>11</v>
      </c>
      <c r="C20" s="19" t="s">
        <v>36</v>
      </c>
      <c r="D20" s="19" t="s">
        <v>75</v>
      </c>
      <c r="E20" s="18" t="s">
        <v>40</v>
      </c>
      <c r="F20" s="20" t="n">
        <v>22125</v>
      </c>
      <c r="G20" s="21" t="n">
        <v>140</v>
      </c>
      <c r="H20" s="21" t="n">
        <v>140</v>
      </c>
      <c r="I20" s="21" t="n">
        <f aca="false">ROUND(G20+H20,0)</f>
        <v>280</v>
      </c>
      <c r="J20" s="21" t="n">
        <f aca="false">ROUND(F20*G20,0)</f>
        <v>3097500</v>
      </c>
      <c r="K20" s="21" t="n">
        <f aca="false">ROUND(F20*H20,0)</f>
        <v>3097500</v>
      </c>
      <c r="L20" s="21" t="n">
        <f aca="false">ROUND(J20+K20,0)</f>
        <v>6195000</v>
      </c>
      <c r="M20" s="19"/>
    </row>
    <row r="21" customFormat="false" ht="18.75" hidden="false" customHeight="true" outlineLevel="0" collapsed="false">
      <c r="A21" s="18" t="s">
        <v>76</v>
      </c>
      <c r="B21" s="18" t="s">
        <v>11</v>
      </c>
      <c r="C21" s="19" t="s">
        <v>36</v>
      </c>
      <c r="D21" s="19" t="s">
        <v>77</v>
      </c>
      <c r="E21" s="18" t="s">
        <v>67</v>
      </c>
      <c r="F21" s="20" t="n">
        <v>14850</v>
      </c>
      <c r="G21" s="21" t="n">
        <v>130</v>
      </c>
      <c r="H21" s="21" t="n">
        <v>170</v>
      </c>
      <c r="I21" s="21" t="n">
        <f aca="false">ROUND(G21+H21,0)</f>
        <v>300</v>
      </c>
      <c r="J21" s="21" t="n">
        <f aca="false">ROUND(F21*G21,0)</f>
        <v>1930500</v>
      </c>
      <c r="K21" s="21" t="n">
        <f aca="false">ROUND(F21*H21,0)</f>
        <v>2524500</v>
      </c>
      <c r="L21" s="21" t="n">
        <f aca="false">ROUND(J21+K21,0)</f>
        <v>4455000</v>
      </c>
      <c r="M21" s="19"/>
    </row>
    <row r="22" customFormat="false" ht="18.75" hidden="false" customHeight="true" outlineLevel="0" collapsed="false">
      <c r="A22" s="18" t="s">
        <v>78</v>
      </c>
      <c r="B22" s="18" t="s">
        <v>11</v>
      </c>
      <c r="C22" s="19" t="s">
        <v>36</v>
      </c>
      <c r="D22" s="19" t="s">
        <v>79</v>
      </c>
      <c r="E22" s="18" t="s">
        <v>40</v>
      </c>
      <c r="F22" s="20" t="n">
        <v>66</v>
      </c>
      <c r="G22" s="21" t="n">
        <v>400</v>
      </c>
      <c r="H22" s="21" t="n">
        <v>180</v>
      </c>
      <c r="I22" s="21" t="n">
        <f aca="false">ROUND(G22+H22,0)</f>
        <v>580</v>
      </c>
      <c r="J22" s="21" t="n">
        <f aca="false">ROUND(F22*G22,0)</f>
        <v>26400</v>
      </c>
      <c r="K22" s="21" t="n">
        <f aca="false">ROUND(F22*H22,0)</f>
        <v>11880</v>
      </c>
      <c r="L22" s="21" t="n">
        <f aca="false">ROUND(J22+K22,0)</f>
        <v>38280</v>
      </c>
      <c r="M22" s="19"/>
    </row>
    <row r="23" customFormat="false" ht="18.75" hidden="false" customHeight="true" outlineLevel="0" collapsed="false">
      <c r="A23" s="4" t="s">
        <v>80</v>
      </c>
      <c r="B23" s="4" t="s">
        <v>11</v>
      </c>
      <c r="C23" s="17"/>
      <c r="D23" s="17" t="s">
        <v>81</v>
      </c>
      <c r="E23" s="4"/>
      <c r="F23" s="16"/>
      <c r="G23" s="4"/>
      <c r="H23" s="4"/>
      <c r="I23" s="4"/>
      <c r="J23" s="4"/>
      <c r="K23" s="4"/>
      <c r="L23" s="4"/>
      <c r="M23" s="17" t="s">
        <v>37</v>
      </c>
    </row>
    <row r="24" customFormat="false" ht="18.75" hidden="false" customHeight="true" outlineLevel="0" collapsed="false">
      <c r="A24" s="18" t="s">
        <v>82</v>
      </c>
      <c r="B24" s="18" t="s">
        <v>11</v>
      </c>
      <c r="C24" s="19" t="s">
        <v>81</v>
      </c>
      <c r="D24" s="19" t="s">
        <v>83</v>
      </c>
      <c r="E24" s="18" t="s">
        <v>43</v>
      </c>
      <c r="F24" s="20" t="n">
        <v>1234</v>
      </c>
      <c r="G24" s="21" t="n">
        <v>1800</v>
      </c>
      <c r="H24" s="21" t="n">
        <v>850</v>
      </c>
      <c r="I24" s="21" t="n">
        <f aca="false">ROUND(G24+H24,0)</f>
        <v>2650</v>
      </c>
      <c r="J24" s="21" t="n">
        <f aca="false">ROUND(F24*G24,0)</f>
        <v>2221200</v>
      </c>
      <c r="K24" s="21" t="n">
        <f aca="false">ROUND(F24*H24,0)</f>
        <v>1048900</v>
      </c>
      <c r="L24" s="21" t="n">
        <f aca="false">ROUND(J24+K24,0)</f>
        <v>3270100</v>
      </c>
      <c r="M24" s="19"/>
    </row>
    <row r="25" customFormat="false" ht="18.75" hidden="false" customHeight="true" outlineLevel="0" collapsed="false">
      <c r="A25" s="18" t="s">
        <v>84</v>
      </c>
      <c r="B25" s="18" t="s">
        <v>11</v>
      </c>
      <c r="C25" s="19" t="s">
        <v>81</v>
      </c>
      <c r="D25" s="19" t="s">
        <v>85</v>
      </c>
      <c r="E25" s="18" t="s">
        <v>40</v>
      </c>
      <c r="F25" s="20" t="n">
        <v>709</v>
      </c>
      <c r="G25" s="21" t="n">
        <v>400</v>
      </c>
      <c r="H25" s="21" t="n">
        <v>180</v>
      </c>
      <c r="I25" s="21" t="n">
        <f aca="false">ROUND(G25+H25,0)</f>
        <v>580</v>
      </c>
      <c r="J25" s="21" t="n">
        <f aca="false">ROUND(F25*G25,0)</f>
        <v>283600</v>
      </c>
      <c r="K25" s="21" t="n">
        <f aca="false">ROUND(F25*H25,0)</f>
        <v>127620</v>
      </c>
      <c r="L25" s="21" t="n">
        <f aca="false">ROUND(J25+K25,0)</f>
        <v>411220</v>
      </c>
      <c r="M25" s="19"/>
    </row>
    <row r="26" customFormat="false" ht="18.75" hidden="false" customHeight="true" outlineLevel="0" collapsed="false">
      <c r="A26" s="18" t="s">
        <v>86</v>
      </c>
      <c r="B26" s="18" t="s">
        <v>11</v>
      </c>
      <c r="C26" s="19" t="s">
        <v>81</v>
      </c>
      <c r="D26" s="19" t="s">
        <v>87</v>
      </c>
      <c r="E26" s="18" t="s">
        <v>40</v>
      </c>
      <c r="F26" s="20" t="n">
        <v>6562</v>
      </c>
      <c r="G26" s="21" t="n">
        <v>45</v>
      </c>
      <c r="H26" s="21" t="n">
        <v>35</v>
      </c>
      <c r="I26" s="21" t="n">
        <f aca="false">ROUND(G26+H26,0)</f>
        <v>80</v>
      </c>
      <c r="J26" s="21" t="n">
        <f aca="false">ROUND(F26*G26,0)</f>
        <v>295290</v>
      </c>
      <c r="K26" s="21" t="n">
        <f aca="false">ROUND(F26*H26,0)</f>
        <v>229670</v>
      </c>
      <c r="L26" s="21" t="n">
        <f aca="false">ROUND(J26+K26,0)</f>
        <v>524960</v>
      </c>
      <c r="M26" s="19"/>
    </row>
    <row r="27" customFormat="false" ht="18.75" hidden="false" customHeight="true" outlineLevel="0" collapsed="false">
      <c r="A27" s="18" t="s">
        <v>88</v>
      </c>
      <c r="B27" s="18" t="s">
        <v>11</v>
      </c>
      <c r="C27" s="19" t="s">
        <v>81</v>
      </c>
      <c r="D27" s="19" t="s">
        <v>55</v>
      </c>
      <c r="E27" s="18" t="s">
        <v>40</v>
      </c>
      <c r="F27" s="20" t="n">
        <v>199.1</v>
      </c>
      <c r="G27" s="21" t="n">
        <v>180</v>
      </c>
      <c r="H27" s="21" t="n">
        <v>120</v>
      </c>
      <c r="I27" s="21" t="n">
        <f aca="false">ROUND(G27+H27,0)</f>
        <v>300</v>
      </c>
      <c r="J27" s="21" t="n">
        <f aca="false">ROUND(F27*G27,0)</f>
        <v>35838</v>
      </c>
      <c r="K27" s="21" t="n">
        <f aca="false">ROUND(F27*H27,0)</f>
        <v>23892</v>
      </c>
      <c r="L27" s="21" t="n">
        <f aca="false">ROUND(J27+K27,0)</f>
        <v>59730</v>
      </c>
      <c r="M27" s="19"/>
    </row>
    <row r="28" customFormat="false" ht="18.75" hidden="false" customHeight="true" outlineLevel="0" collapsed="false">
      <c r="A28" s="18" t="s">
        <v>89</v>
      </c>
      <c r="B28" s="18" t="s">
        <v>11</v>
      </c>
      <c r="C28" s="19" t="s">
        <v>81</v>
      </c>
      <c r="D28" s="19" t="s">
        <v>90</v>
      </c>
      <c r="E28" s="18" t="s">
        <v>58</v>
      </c>
      <c r="F28" s="20" t="n">
        <v>22.371</v>
      </c>
      <c r="G28" s="21" t="n">
        <v>75000</v>
      </c>
      <c r="H28" s="21" t="n">
        <v>28000</v>
      </c>
      <c r="I28" s="21" t="n">
        <f aca="false">ROUND(G28+H28,0)</f>
        <v>103000</v>
      </c>
      <c r="J28" s="21" t="n">
        <f aca="false">ROUND(F28*G28,0)</f>
        <v>1677825</v>
      </c>
      <c r="K28" s="21" t="n">
        <f aca="false">ROUND(F28*H28,0)</f>
        <v>626388</v>
      </c>
      <c r="L28" s="21" t="n">
        <f aca="false">ROUND(J28+K28,0)</f>
        <v>2304213</v>
      </c>
      <c r="M28" s="19" t="s">
        <v>59</v>
      </c>
    </row>
    <row r="29" customFormat="false" ht="18.75" hidden="false" customHeight="true" outlineLevel="0" collapsed="false">
      <c r="A29" s="18" t="s">
        <v>91</v>
      </c>
      <c r="B29" s="18" t="s">
        <v>11</v>
      </c>
      <c r="C29" s="19" t="s">
        <v>81</v>
      </c>
      <c r="D29" s="19" t="s">
        <v>92</v>
      </c>
      <c r="E29" s="18" t="s">
        <v>43</v>
      </c>
      <c r="F29" s="20" t="n">
        <v>325.8</v>
      </c>
      <c r="G29" s="21" t="n">
        <v>6500</v>
      </c>
      <c r="H29" s="21" t="n">
        <v>3000</v>
      </c>
      <c r="I29" s="21" t="n">
        <f aca="false">ROUND(G29+H29,0)</f>
        <v>9500</v>
      </c>
      <c r="J29" s="21" t="n">
        <f aca="false">ROUND(F29*G29,0)</f>
        <v>2117700</v>
      </c>
      <c r="K29" s="21" t="n">
        <f aca="false">ROUND(F29*H29,0)</f>
        <v>977400</v>
      </c>
      <c r="L29" s="21" t="n">
        <f aca="false">ROUND(J29+K29,0)</f>
        <v>3095100</v>
      </c>
      <c r="M29" s="19" t="s">
        <v>71</v>
      </c>
    </row>
    <row r="30" customFormat="false" ht="18.75" hidden="false" customHeight="true" outlineLevel="0" collapsed="false">
      <c r="A30" s="18" t="s">
        <v>93</v>
      </c>
      <c r="B30" s="18" t="s">
        <v>11</v>
      </c>
      <c r="C30" s="19" t="s">
        <v>81</v>
      </c>
      <c r="D30" s="19" t="s">
        <v>73</v>
      </c>
      <c r="E30" s="18" t="s">
        <v>40</v>
      </c>
      <c r="F30" s="20" t="n">
        <v>1054</v>
      </c>
      <c r="G30" s="21" t="n">
        <v>0</v>
      </c>
      <c r="H30" s="21" t="n">
        <v>180</v>
      </c>
      <c r="I30" s="21" t="n">
        <f aca="false">ROUND(G30+H30,0)</f>
        <v>180</v>
      </c>
      <c r="J30" s="21" t="n">
        <f aca="false">ROUND(F30*G30,0)</f>
        <v>0</v>
      </c>
      <c r="K30" s="21" t="n">
        <f aca="false">ROUND(F30*H30,0)</f>
        <v>189720</v>
      </c>
      <c r="L30" s="21" t="n">
        <f aca="false">ROUND(J30+K30,0)</f>
        <v>189720</v>
      </c>
      <c r="M30" s="19"/>
    </row>
    <row r="31" customFormat="false" ht="18.75" hidden="false" customHeight="true" outlineLevel="0" collapsed="false">
      <c r="A31" s="18" t="s">
        <v>94</v>
      </c>
      <c r="B31" s="18" t="s">
        <v>11</v>
      </c>
      <c r="C31" s="19" t="s">
        <v>81</v>
      </c>
      <c r="D31" s="19" t="s">
        <v>95</v>
      </c>
      <c r="E31" s="18" t="s">
        <v>40</v>
      </c>
      <c r="F31" s="20" t="n">
        <v>1054</v>
      </c>
      <c r="G31" s="21" t="n">
        <v>140</v>
      </c>
      <c r="H31" s="21" t="n">
        <v>140</v>
      </c>
      <c r="I31" s="21" t="n">
        <f aca="false">ROUND(G31+H31,0)</f>
        <v>280</v>
      </c>
      <c r="J31" s="21" t="n">
        <f aca="false">ROUND(F31*G31,0)</f>
        <v>147560</v>
      </c>
      <c r="K31" s="21" t="n">
        <f aca="false">ROUND(F31*H31,0)</f>
        <v>147560</v>
      </c>
      <c r="L31" s="21" t="n">
        <f aca="false">ROUND(J31+K31,0)</f>
        <v>295120</v>
      </c>
      <c r="M31" s="19"/>
    </row>
    <row r="32" customFormat="false" ht="18.75" hidden="false" customHeight="true" outlineLevel="0" collapsed="false">
      <c r="A32" s="18" t="s">
        <v>96</v>
      </c>
      <c r="B32" s="18" t="s">
        <v>11</v>
      </c>
      <c r="C32" s="19" t="s">
        <v>81</v>
      </c>
      <c r="D32" s="19" t="s">
        <v>77</v>
      </c>
      <c r="E32" s="18" t="s">
        <v>40</v>
      </c>
      <c r="F32" s="20" t="n">
        <v>1054</v>
      </c>
      <c r="G32" s="21" t="n">
        <v>130</v>
      </c>
      <c r="H32" s="21" t="n">
        <v>170</v>
      </c>
      <c r="I32" s="21" t="n">
        <f aca="false">ROUND(G32+H32,0)</f>
        <v>300</v>
      </c>
      <c r="J32" s="21" t="n">
        <f aca="false">ROUND(F32*G32,0)</f>
        <v>137020</v>
      </c>
      <c r="K32" s="21" t="n">
        <f aca="false">ROUND(F32*H32,0)</f>
        <v>179180</v>
      </c>
      <c r="L32" s="21" t="n">
        <f aca="false">ROUND(J32+K32,0)</f>
        <v>316200</v>
      </c>
      <c r="M32" s="19" t="s">
        <v>97</v>
      </c>
    </row>
    <row r="33" customFormat="false" ht="18.75" hidden="false" customHeight="true" outlineLevel="0" collapsed="false">
      <c r="A33" s="17" t="s">
        <v>12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</row>
    <row r="34" customFormat="false" ht="18.75" hidden="false" customHeight="true" outlineLevel="0" collapsed="false">
      <c r="A34" s="4" t="s">
        <v>98</v>
      </c>
      <c r="B34" s="4" t="s">
        <v>12</v>
      </c>
      <c r="C34" s="17"/>
      <c r="D34" s="17" t="s">
        <v>36</v>
      </c>
      <c r="E34" s="4"/>
      <c r="F34" s="16"/>
      <c r="G34" s="4"/>
      <c r="H34" s="4"/>
      <c r="I34" s="4"/>
      <c r="J34" s="4"/>
      <c r="K34" s="4"/>
      <c r="L34" s="4"/>
      <c r="M34" s="17" t="s">
        <v>99</v>
      </c>
    </row>
    <row r="35" customFormat="false" ht="18.75" hidden="false" customHeight="true" outlineLevel="0" collapsed="false">
      <c r="A35" s="18" t="s">
        <v>100</v>
      </c>
      <c r="B35" s="18" t="s">
        <v>12</v>
      </c>
      <c r="C35" s="19" t="s">
        <v>36</v>
      </c>
      <c r="D35" s="19" t="s">
        <v>39</v>
      </c>
      <c r="E35" s="18" t="s">
        <v>40</v>
      </c>
      <c r="F35" s="20" t="n">
        <v>1387</v>
      </c>
      <c r="G35" s="21" t="n">
        <v>130</v>
      </c>
      <c r="H35" s="21" t="n">
        <v>90</v>
      </c>
      <c r="I35" s="21" t="n">
        <f aca="false">ROUND(G35+H35,0)</f>
        <v>220</v>
      </c>
      <c r="J35" s="21" t="n">
        <f aca="false">ROUND(F35*G35,0)</f>
        <v>180310</v>
      </c>
      <c r="K35" s="21" t="n">
        <f aca="false">ROUND(F35*H35,0)</f>
        <v>124830</v>
      </c>
      <c r="L35" s="21" t="n">
        <f aca="false">ROUND(J35+K35,0)</f>
        <v>305140</v>
      </c>
      <c r="M35" s="19"/>
    </row>
    <row r="36" customFormat="false" ht="18.75" hidden="false" customHeight="true" outlineLevel="0" collapsed="false">
      <c r="A36" s="18" t="s">
        <v>101</v>
      </c>
      <c r="B36" s="18" t="s">
        <v>12</v>
      </c>
      <c r="C36" s="19" t="s">
        <v>36</v>
      </c>
      <c r="D36" s="19" t="s">
        <v>102</v>
      </c>
      <c r="E36" s="18" t="s">
        <v>43</v>
      </c>
      <c r="F36" s="20" t="n">
        <v>800</v>
      </c>
      <c r="G36" s="21" t="n">
        <v>1800</v>
      </c>
      <c r="H36" s="21" t="n">
        <v>850</v>
      </c>
      <c r="I36" s="21" t="n">
        <f aca="false">ROUND(G36+H36,0)</f>
        <v>2650</v>
      </c>
      <c r="J36" s="21" t="n">
        <f aca="false">ROUND(F36*G36,0)</f>
        <v>1440000</v>
      </c>
      <c r="K36" s="21" t="n">
        <f aca="false">ROUND(F36*H36,0)</f>
        <v>680000</v>
      </c>
      <c r="L36" s="21" t="n">
        <f aca="false">ROUND(J36+K36,0)</f>
        <v>2120000</v>
      </c>
      <c r="M36" s="19" t="s">
        <v>44</v>
      </c>
    </row>
    <row r="37" customFormat="false" ht="18.75" hidden="false" customHeight="true" outlineLevel="0" collapsed="false">
      <c r="A37" s="18" t="s">
        <v>103</v>
      </c>
      <c r="B37" s="18" t="s">
        <v>12</v>
      </c>
      <c r="C37" s="19" t="s">
        <v>36</v>
      </c>
      <c r="D37" s="19" t="s">
        <v>46</v>
      </c>
      <c r="E37" s="18" t="s">
        <v>40</v>
      </c>
      <c r="F37" s="20" t="n">
        <v>245</v>
      </c>
      <c r="G37" s="21" t="n">
        <v>400</v>
      </c>
      <c r="H37" s="21" t="n">
        <v>180</v>
      </c>
      <c r="I37" s="21" t="n">
        <f aca="false">ROUND(G37+H37,0)</f>
        <v>580</v>
      </c>
      <c r="J37" s="21" t="n">
        <f aca="false">ROUND(F37*G37,0)</f>
        <v>98000</v>
      </c>
      <c r="K37" s="21" t="n">
        <f aca="false">ROUND(F37*H37,0)</f>
        <v>44100</v>
      </c>
      <c r="L37" s="21" t="n">
        <f aca="false">ROUND(J37+K37,0)</f>
        <v>142100</v>
      </c>
      <c r="M37" s="19"/>
    </row>
    <row r="38" customFormat="false" ht="18.75" hidden="false" customHeight="true" outlineLevel="0" collapsed="false">
      <c r="A38" s="18" t="s">
        <v>104</v>
      </c>
      <c r="B38" s="18" t="s">
        <v>12</v>
      </c>
      <c r="C38" s="19" t="s">
        <v>36</v>
      </c>
      <c r="D38" s="19" t="s">
        <v>48</v>
      </c>
      <c r="E38" s="18" t="s">
        <v>49</v>
      </c>
      <c r="F38" s="20" t="n">
        <v>6</v>
      </c>
      <c r="G38" s="21" t="n">
        <v>0</v>
      </c>
      <c r="H38" s="21" t="n">
        <v>60000</v>
      </c>
      <c r="I38" s="21" t="n">
        <f aca="false">ROUND(G38+H38,0)</f>
        <v>60000</v>
      </c>
      <c r="J38" s="21" t="n">
        <f aca="false">ROUND(F38*G38,0)</f>
        <v>0</v>
      </c>
      <c r="K38" s="21" t="n">
        <f aca="false">ROUND(F38*H38,0)</f>
        <v>360000</v>
      </c>
      <c r="L38" s="21" t="n">
        <f aca="false">ROUND(J38+K38,0)</f>
        <v>360000</v>
      </c>
      <c r="M38" s="19" t="s">
        <v>105</v>
      </c>
    </row>
    <row r="39" customFormat="false" ht="18.75" hidden="false" customHeight="true" outlineLevel="0" collapsed="false">
      <c r="A39" s="18" t="s">
        <v>106</v>
      </c>
      <c r="B39" s="18" t="s">
        <v>12</v>
      </c>
      <c r="C39" s="19" t="s">
        <v>36</v>
      </c>
      <c r="D39" s="19" t="s">
        <v>52</v>
      </c>
      <c r="E39" s="18" t="s">
        <v>40</v>
      </c>
      <c r="F39" s="20" t="n">
        <v>6500</v>
      </c>
      <c r="G39" s="21" t="n">
        <v>25</v>
      </c>
      <c r="H39" s="21" t="n">
        <v>35</v>
      </c>
      <c r="I39" s="21" t="n">
        <f aca="false">ROUND(G39+H39,0)</f>
        <v>60</v>
      </c>
      <c r="J39" s="21" t="n">
        <f aca="false">ROUND(F39*G39,0)</f>
        <v>162500</v>
      </c>
      <c r="K39" s="21" t="n">
        <f aca="false">ROUND(F39*H39,0)</f>
        <v>227500</v>
      </c>
      <c r="L39" s="21" t="n">
        <f aca="false">ROUND(J39+K39,0)</f>
        <v>390000</v>
      </c>
      <c r="M39" s="19" t="s">
        <v>53</v>
      </c>
    </row>
    <row r="40" customFormat="false" ht="18.75" hidden="false" customHeight="true" outlineLevel="0" collapsed="false">
      <c r="A40" s="18" t="s">
        <v>107</v>
      </c>
      <c r="B40" s="18" t="s">
        <v>12</v>
      </c>
      <c r="C40" s="19" t="s">
        <v>36</v>
      </c>
      <c r="D40" s="19" t="s">
        <v>55</v>
      </c>
      <c r="E40" s="18" t="s">
        <v>40</v>
      </c>
      <c r="F40" s="20" t="n">
        <v>80</v>
      </c>
      <c r="G40" s="21" t="n">
        <v>180</v>
      </c>
      <c r="H40" s="21" t="n">
        <v>120</v>
      </c>
      <c r="I40" s="21" t="n">
        <f aca="false">ROUND(G40+H40,0)</f>
        <v>300</v>
      </c>
      <c r="J40" s="21" t="n">
        <f aca="false">ROUND(F40*G40,0)</f>
        <v>14400</v>
      </c>
      <c r="K40" s="21" t="n">
        <f aca="false">ROUND(F40*H40,0)</f>
        <v>9600</v>
      </c>
      <c r="L40" s="21" t="n">
        <f aca="false">ROUND(J40+K40,0)</f>
        <v>24000</v>
      </c>
      <c r="M40" s="19"/>
    </row>
    <row r="41" customFormat="false" ht="18.75" hidden="false" customHeight="true" outlineLevel="0" collapsed="false">
      <c r="A41" s="18" t="s">
        <v>108</v>
      </c>
      <c r="B41" s="18" t="s">
        <v>12</v>
      </c>
      <c r="C41" s="19" t="s">
        <v>36</v>
      </c>
      <c r="D41" s="19" t="s">
        <v>57</v>
      </c>
      <c r="E41" s="18" t="s">
        <v>58</v>
      </c>
      <c r="F41" s="20" t="n">
        <v>62.6</v>
      </c>
      <c r="G41" s="21" t="n">
        <v>75000</v>
      </c>
      <c r="H41" s="21" t="n">
        <v>28000</v>
      </c>
      <c r="I41" s="21" t="n">
        <f aca="false">ROUND(G41+H41,0)</f>
        <v>103000</v>
      </c>
      <c r="J41" s="21" t="n">
        <f aca="false">ROUND(F41*G41,0)</f>
        <v>4695000</v>
      </c>
      <c r="K41" s="21" t="n">
        <f aca="false">ROUND(F41*H41,0)</f>
        <v>1752800</v>
      </c>
      <c r="L41" s="21" t="n">
        <f aca="false">ROUND(J41+K41,0)</f>
        <v>6447800</v>
      </c>
      <c r="M41" s="19"/>
    </row>
    <row r="42" customFormat="false" ht="18.75" hidden="false" customHeight="true" outlineLevel="0" collapsed="false">
      <c r="A42" s="18" t="s">
        <v>109</v>
      </c>
      <c r="B42" s="18" t="s">
        <v>12</v>
      </c>
      <c r="C42" s="19" t="s">
        <v>36</v>
      </c>
      <c r="D42" s="19" t="s">
        <v>110</v>
      </c>
      <c r="E42" s="18" t="s">
        <v>58</v>
      </c>
      <c r="F42" s="20" t="n">
        <v>0.21</v>
      </c>
      <c r="G42" s="21" t="n">
        <v>120000</v>
      </c>
      <c r="H42" s="21" t="n">
        <v>45000</v>
      </c>
      <c r="I42" s="21" t="n">
        <f aca="false">ROUND(G42+H42,0)</f>
        <v>165000</v>
      </c>
      <c r="J42" s="21" t="n">
        <f aca="false">ROUND(F42*G42,0)</f>
        <v>25200</v>
      </c>
      <c r="K42" s="21" t="n">
        <f aca="false">ROUND(F42*H42,0)</f>
        <v>9450</v>
      </c>
      <c r="L42" s="21" t="n">
        <f aca="false">ROUND(J42+K42,0)</f>
        <v>34650</v>
      </c>
      <c r="M42" s="19"/>
    </row>
    <row r="43" customFormat="false" ht="18.75" hidden="false" customHeight="true" outlineLevel="0" collapsed="false">
      <c r="A43" s="18" t="s">
        <v>111</v>
      </c>
      <c r="B43" s="18" t="s">
        <v>12</v>
      </c>
      <c r="C43" s="19" t="s">
        <v>36</v>
      </c>
      <c r="D43" s="19" t="s">
        <v>112</v>
      </c>
      <c r="E43" s="18" t="s">
        <v>58</v>
      </c>
      <c r="F43" s="20" t="n">
        <v>8.58</v>
      </c>
      <c r="G43" s="21" t="n">
        <v>75000</v>
      </c>
      <c r="H43" s="21" t="n">
        <v>28000</v>
      </c>
      <c r="I43" s="21" t="n">
        <f aca="false">ROUND(G43+H43,0)</f>
        <v>103000</v>
      </c>
      <c r="J43" s="21" t="n">
        <f aca="false">ROUND(F43*G43,0)</f>
        <v>643500</v>
      </c>
      <c r="K43" s="21" t="n">
        <f aca="false">ROUND(F43*H43,0)</f>
        <v>240240</v>
      </c>
      <c r="L43" s="21" t="n">
        <f aca="false">ROUND(J43+K43,0)</f>
        <v>883740</v>
      </c>
      <c r="M43" s="19" t="s">
        <v>113</v>
      </c>
    </row>
    <row r="44" customFormat="false" ht="18.75" hidden="false" customHeight="true" outlineLevel="0" collapsed="false">
      <c r="A44" s="18" t="s">
        <v>114</v>
      </c>
      <c r="B44" s="18" t="s">
        <v>12</v>
      </c>
      <c r="C44" s="19" t="s">
        <v>36</v>
      </c>
      <c r="D44" s="19" t="s">
        <v>63</v>
      </c>
      <c r="E44" s="18" t="s">
        <v>64</v>
      </c>
      <c r="F44" s="20" t="n">
        <v>1</v>
      </c>
      <c r="G44" s="21" t="n">
        <v>45000</v>
      </c>
      <c r="H44" s="21" t="n">
        <v>35000</v>
      </c>
      <c r="I44" s="21" t="n">
        <f aca="false">ROUND(G44+H44,0)</f>
        <v>80000</v>
      </c>
      <c r="J44" s="21" t="n">
        <f aca="false">ROUND(F44*G44,0)</f>
        <v>45000</v>
      </c>
      <c r="K44" s="21" t="n">
        <f aca="false">ROUND(F44*H44,0)</f>
        <v>35000</v>
      </c>
      <c r="L44" s="21" t="n">
        <f aca="false">ROUND(J44+K44,0)</f>
        <v>80000</v>
      </c>
      <c r="M44" s="19"/>
    </row>
    <row r="45" customFormat="false" ht="18.75" hidden="false" customHeight="true" outlineLevel="0" collapsed="false">
      <c r="A45" s="18" t="s">
        <v>115</v>
      </c>
      <c r="B45" s="18" t="s">
        <v>12</v>
      </c>
      <c r="C45" s="19" t="s">
        <v>36</v>
      </c>
      <c r="D45" s="19" t="s">
        <v>66</v>
      </c>
      <c r="E45" s="18" t="s">
        <v>67</v>
      </c>
      <c r="F45" s="20" t="n">
        <v>189.7</v>
      </c>
      <c r="G45" s="21" t="n">
        <v>3500</v>
      </c>
      <c r="H45" s="21" t="n">
        <v>950</v>
      </c>
      <c r="I45" s="21" t="n">
        <f aca="false">ROUND(G45+H45,0)</f>
        <v>4450</v>
      </c>
      <c r="J45" s="21" t="n">
        <f aca="false">ROUND(F45*G45,0)</f>
        <v>663950</v>
      </c>
      <c r="K45" s="21" t="n">
        <f aca="false">ROUND(F45*H45,0)</f>
        <v>180215</v>
      </c>
      <c r="L45" s="21" t="n">
        <f aca="false">ROUND(J45+K45,0)</f>
        <v>844165</v>
      </c>
      <c r="M45" s="19" t="s">
        <v>116</v>
      </c>
    </row>
    <row r="46" customFormat="false" ht="18.75" hidden="false" customHeight="true" outlineLevel="0" collapsed="false">
      <c r="A46" s="18" t="s">
        <v>117</v>
      </c>
      <c r="B46" s="18" t="s">
        <v>12</v>
      </c>
      <c r="C46" s="19" t="s">
        <v>36</v>
      </c>
      <c r="D46" s="19" t="s">
        <v>70</v>
      </c>
      <c r="E46" s="18" t="s">
        <v>43</v>
      </c>
      <c r="F46" s="20" t="n">
        <v>1083</v>
      </c>
      <c r="G46" s="21" t="n">
        <v>6500</v>
      </c>
      <c r="H46" s="21" t="n">
        <v>3000</v>
      </c>
      <c r="I46" s="21" t="n">
        <f aca="false">ROUND(G46+H46,0)</f>
        <v>9500</v>
      </c>
      <c r="J46" s="21" t="n">
        <f aca="false">ROUND(F46*G46,0)</f>
        <v>7039500</v>
      </c>
      <c r="K46" s="21" t="n">
        <f aca="false">ROUND(F46*H46,0)</f>
        <v>3249000</v>
      </c>
      <c r="L46" s="21" t="n">
        <f aca="false">ROUND(J46+K46,0)</f>
        <v>10288500</v>
      </c>
      <c r="M46" s="19" t="s">
        <v>118</v>
      </c>
    </row>
    <row r="47" customFormat="false" ht="18.75" hidden="false" customHeight="true" outlineLevel="0" collapsed="false">
      <c r="A47" s="18" t="s">
        <v>119</v>
      </c>
      <c r="B47" s="18" t="s">
        <v>12</v>
      </c>
      <c r="C47" s="19" t="s">
        <v>36</v>
      </c>
      <c r="D47" s="19" t="s">
        <v>73</v>
      </c>
      <c r="E47" s="18" t="s">
        <v>40</v>
      </c>
      <c r="F47" s="20" t="n">
        <v>5416</v>
      </c>
      <c r="G47" s="21" t="n">
        <v>0</v>
      </c>
      <c r="H47" s="21" t="n">
        <v>180</v>
      </c>
      <c r="I47" s="21" t="n">
        <f aca="false">ROUND(G47+H47,0)</f>
        <v>180</v>
      </c>
      <c r="J47" s="21" t="n">
        <f aca="false">ROUND(F47*G47,0)</f>
        <v>0</v>
      </c>
      <c r="K47" s="21" t="n">
        <f aca="false">ROUND(F47*H47,0)</f>
        <v>974880</v>
      </c>
      <c r="L47" s="21" t="n">
        <f aca="false">ROUND(J47+K47,0)</f>
        <v>974880</v>
      </c>
      <c r="M47" s="19"/>
    </row>
    <row r="48" customFormat="false" ht="18.75" hidden="false" customHeight="true" outlineLevel="0" collapsed="false">
      <c r="A48" s="18" t="s">
        <v>120</v>
      </c>
      <c r="B48" s="18" t="s">
        <v>12</v>
      </c>
      <c r="C48" s="19" t="s">
        <v>36</v>
      </c>
      <c r="D48" s="19" t="s">
        <v>75</v>
      </c>
      <c r="E48" s="18" t="s">
        <v>40</v>
      </c>
      <c r="F48" s="20" t="n">
        <v>5416</v>
      </c>
      <c r="G48" s="21" t="n">
        <v>140</v>
      </c>
      <c r="H48" s="21" t="n">
        <v>140</v>
      </c>
      <c r="I48" s="21" t="n">
        <f aca="false">ROUND(G48+H48,0)</f>
        <v>280</v>
      </c>
      <c r="J48" s="21" t="n">
        <f aca="false">ROUND(F48*G48,0)</f>
        <v>758240</v>
      </c>
      <c r="K48" s="21" t="n">
        <f aca="false">ROUND(F48*H48,0)</f>
        <v>758240</v>
      </c>
      <c r="L48" s="21" t="n">
        <f aca="false">ROUND(J48+K48,0)</f>
        <v>1516480</v>
      </c>
      <c r="M48" s="19"/>
    </row>
    <row r="49" customFormat="false" ht="18.75" hidden="false" customHeight="true" outlineLevel="0" collapsed="false">
      <c r="A49" s="18" t="s">
        <v>121</v>
      </c>
      <c r="B49" s="18" t="s">
        <v>12</v>
      </c>
      <c r="C49" s="19" t="s">
        <v>36</v>
      </c>
      <c r="D49" s="19" t="s">
        <v>122</v>
      </c>
      <c r="E49" s="18" t="s">
        <v>67</v>
      </c>
      <c r="F49" s="20" t="n">
        <v>1848</v>
      </c>
      <c r="G49" s="21" t="n">
        <v>130</v>
      </c>
      <c r="H49" s="21" t="n">
        <v>170</v>
      </c>
      <c r="I49" s="21" t="n">
        <f aca="false">ROUND(G49+H49,0)</f>
        <v>300</v>
      </c>
      <c r="J49" s="21" t="n">
        <f aca="false">ROUND(F49*G49,0)</f>
        <v>240240</v>
      </c>
      <c r="K49" s="21" t="n">
        <f aca="false">ROUND(F49*H49,0)</f>
        <v>314160</v>
      </c>
      <c r="L49" s="21" t="n">
        <f aca="false">ROUND(J49+K49,0)</f>
        <v>554400</v>
      </c>
      <c r="M49" s="19" t="s">
        <v>123</v>
      </c>
    </row>
    <row r="50" customFormat="false" ht="18.75" hidden="false" customHeight="true" outlineLevel="0" collapsed="false">
      <c r="A50" s="18" t="s">
        <v>124</v>
      </c>
      <c r="B50" s="18" t="s">
        <v>12</v>
      </c>
      <c r="C50" s="19" t="s">
        <v>36</v>
      </c>
      <c r="D50" s="19" t="s">
        <v>125</v>
      </c>
      <c r="E50" s="18" t="s">
        <v>40</v>
      </c>
      <c r="F50" s="20" t="n">
        <v>22</v>
      </c>
      <c r="G50" s="21" t="n">
        <v>120</v>
      </c>
      <c r="H50" s="21" t="n">
        <v>150</v>
      </c>
      <c r="I50" s="21" t="n">
        <f aca="false">ROUND(G50+H50,0)</f>
        <v>270</v>
      </c>
      <c r="J50" s="21" t="n">
        <f aca="false">ROUND(F50*G50,0)</f>
        <v>2640</v>
      </c>
      <c r="K50" s="21" t="n">
        <f aca="false">ROUND(F50*H50,0)</f>
        <v>3300</v>
      </c>
      <c r="L50" s="21" t="n">
        <f aca="false">ROUND(J50+K50,0)</f>
        <v>5940</v>
      </c>
      <c r="M50" s="19" t="s">
        <v>126</v>
      </c>
    </row>
    <row r="51" customFormat="false" ht="18.75" hidden="false" customHeight="true" outlineLevel="0" collapsed="false">
      <c r="A51" s="18" t="s">
        <v>127</v>
      </c>
      <c r="B51" s="18" t="s">
        <v>12</v>
      </c>
      <c r="C51" s="19" t="s">
        <v>36</v>
      </c>
      <c r="D51" s="19" t="s">
        <v>128</v>
      </c>
      <c r="E51" s="18" t="s">
        <v>129</v>
      </c>
      <c r="F51" s="20" t="n">
        <v>2</v>
      </c>
      <c r="G51" s="21" t="n">
        <v>0</v>
      </c>
      <c r="H51" s="21" t="n">
        <v>4500</v>
      </c>
      <c r="I51" s="21" t="n">
        <f aca="false">ROUND(G51+H51,0)</f>
        <v>4500</v>
      </c>
      <c r="J51" s="21" t="n">
        <f aca="false">ROUND(F51*G51,0)</f>
        <v>0</v>
      </c>
      <c r="K51" s="21" t="n">
        <f aca="false">ROUND(F51*H51,0)</f>
        <v>9000</v>
      </c>
      <c r="L51" s="21" t="n">
        <f aca="false">ROUND(J51+K51,0)</f>
        <v>9000</v>
      </c>
      <c r="M51" s="19" t="s">
        <v>130</v>
      </c>
    </row>
    <row r="52" customFormat="false" ht="18.75" hidden="false" customHeight="true" outlineLevel="0" collapsed="false">
      <c r="A52" s="18"/>
      <c r="B52" s="18" t="s">
        <v>12</v>
      </c>
      <c r="C52" s="19" t="s">
        <v>36</v>
      </c>
      <c r="D52" s="19" t="s">
        <v>131</v>
      </c>
      <c r="E52" s="18" t="s">
        <v>132</v>
      </c>
      <c r="F52" s="20" t="n">
        <v>0.56</v>
      </c>
      <c r="G52" s="21" t="n">
        <v>130</v>
      </c>
      <c r="H52" s="21" t="n">
        <v>65</v>
      </c>
      <c r="I52" s="21" t="n">
        <f aca="false">ROUND(G52+H52,0)</f>
        <v>195</v>
      </c>
      <c r="J52" s="21" t="n">
        <f aca="false">ROUND(F52*G52,0)</f>
        <v>73</v>
      </c>
      <c r="K52" s="21" t="n">
        <f aca="false">ROUND(F52*H52,0)</f>
        <v>36</v>
      </c>
      <c r="L52" s="21" t="n">
        <f aca="false">ROUND(J52+K52,0)</f>
        <v>109</v>
      </c>
      <c r="M52" s="19"/>
    </row>
    <row r="53" customFormat="false" ht="18.75" hidden="false" customHeight="true" outlineLevel="0" collapsed="false">
      <c r="A53" s="18"/>
      <c r="B53" s="18" t="s">
        <v>12</v>
      </c>
      <c r="C53" s="19" t="s">
        <v>36</v>
      </c>
      <c r="D53" s="19" t="s">
        <v>133</v>
      </c>
      <c r="E53" s="18" t="s">
        <v>132</v>
      </c>
      <c r="F53" s="20" t="n">
        <v>0.06</v>
      </c>
      <c r="G53" s="21" t="n">
        <v>180</v>
      </c>
      <c r="H53" s="21" t="n">
        <v>60</v>
      </c>
      <c r="I53" s="21" t="n">
        <f aca="false">ROUND(G53+H53,0)</f>
        <v>240</v>
      </c>
      <c r="J53" s="21" t="n">
        <f aca="false">ROUND(F53*G53,0)</f>
        <v>11</v>
      </c>
      <c r="K53" s="21" t="n">
        <f aca="false">ROUND(F53*H53,0)</f>
        <v>4</v>
      </c>
      <c r="L53" s="21" t="n">
        <f aca="false">ROUND(J53+K53,0)</f>
        <v>15</v>
      </c>
      <c r="M53" s="19"/>
    </row>
    <row r="54" customFormat="false" ht="18.75" hidden="false" customHeight="true" outlineLevel="0" collapsed="false">
      <c r="A54" s="18"/>
      <c r="B54" s="18" t="s">
        <v>12</v>
      </c>
      <c r="C54" s="19" t="s">
        <v>36</v>
      </c>
      <c r="D54" s="19" t="s">
        <v>134</v>
      </c>
      <c r="E54" s="18" t="s">
        <v>132</v>
      </c>
      <c r="F54" s="20" t="n">
        <v>1.64</v>
      </c>
      <c r="G54" s="21" t="n">
        <v>130</v>
      </c>
      <c r="H54" s="21" t="n">
        <v>65</v>
      </c>
      <c r="I54" s="21" t="n">
        <f aca="false">ROUND(G54+H54,0)</f>
        <v>195</v>
      </c>
      <c r="J54" s="21" t="n">
        <f aca="false">ROUND(F54*G54,0)</f>
        <v>213</v>
      </c>
      <c r="K54" s="21" t="n">
        <f aca="false">ROUND(F54*H54,0)</f>
        <v>107</v>
      </c>
      <c r="L54" s="21" t="n">
        <f aca="false">ROUND(J54+K54,0)</f>
        <v>320</v>
      </c>
      <c r="M54" s="19"/>
    </row>
    <row r="55" customFormat="false" ht="18.75" hidden="false" customHeight="true" outlineLevel="0" collapsed="false">
      <c r="A55" s="18"/>
      <c r="B55" s="18" t="s">
        <v>12</v>
      </c>
      <c r="C55" s="19" t="s">
        <v>36</v>
      </c>
      <c r="D55" s="19" t="s">
        <v>135</v>
      </c>
      <c r="E55" s="18" t="s">
        <v>132</v>
      </c>
      <c r="F55" s="20" t="n">
        <v>1.6</v>
      </c>
      <c r="G55" s="21" t="n">
        <v>130</v>
      </c>
      <c r="H55" s="21" t="n">
        <v>65</v>
      </c>
      <c r="I55" s="21" t="n">
        <f aca="false">ROUND(G55+H55,0)</f>
        <v>195</v>
      </c>
      <c r="J55" s="21" t="n">
        <f aca="false">ROUND(F55*G55,0)</f>
        <v>208</v>
      </c>
      <c r="K55" s="21" t="n">
        <f aca="false">ROUND(F55*H55,0)</f>
        <v>104</v>
      </c>
      <c r="L55" s="21" t="n">
        <f aca="false">ROUND(J55+K55,0)</f>
        <v>312</v>
      </c>
      <c r="M55" s="19"/>
    </row>
    <row r="56" customFormat="false" ht="18.75" hidden="false" customHeight="true" outlineLevel="0" collapsed="false">
      <c r="A56" s="18"/>
      <c r="B56" s="18" t="s">
        <v>12</v>
      </c>
      <c r="C56" s="19" t="s">
        <v>36</v>
      </c>
      <c r="D56" s="19" t="s">
        <v>136</v>
      </c>
      <c r="E56" s="18" t="s">
        <v>132</v>
      </c>
      <c r="F56" s="20" t="n">
        <v>4.53</v>
      </c>
      <c r="G56" s="21" t="n">
        <v>130</v>
      </c>
      <c r="H56" s="21" t="n">
        <v>65</v>
      </c>
      <c r="I56" s="21" t="n">
        <f aca="false">ROUND(G56+H56,0)</f>
        <v>195</v>
      </c>
      <c r="J56" s="21" t="n">
        <f aca="false">ROUND(F56*G56,0)</f>
        <v>589</v>
      </c>
      <c r="K56" s="21" t="n">
        <f aca="false">ROUND(F56*H56,0)</f>
        <v>294</v>
      </c>
      <c r="L56" s="21" t="n">
        <f aca="false">ROUND(J56+K56,0)</f>
        <v>883</v>
      </c>
      <c r="M56" s="19"/>
    </row>
    <row r="57" customFormat="false" ht="18.75" hidden="false" customHeight="true" outlineLevel="0" collapsed="false">
      <c r="A57" s="18" t="s">
        <v>137</v>
      </c>
      <c r="B57" s="18" t="s">
        <v>12</v>
      </c>
      <c r="C57" s="19" t="s">
        <v>36</v>
      </c>
      <c r="D57" s="19" t="s">
        <v>138</v>
      </c>
      <c r="E57" s="18" t="s">
        <v>40</v>
      </c>
      <c r="F57" s="20" t="n">
        <v>73</v>
      </c>
      <c r="G57" s="21" t="n">
        <v>180</v>
      </c>
      <c r="H57" s="21" t="n">
        <v>250</v>
      </c>
      <c r="I57" s="21" t="n">
        <f aca="false">ROUND(G57+H57,0)</f>
        <v>430</v>
      </c>
      <c r="J57" s="21" t="n">
        <f aca="false">ROUND(F57*G57,0)</f>
        <v>13140</v>
      </c>
      <c r="K57" s="21" t="n">
        <f aca="false">ROUND(F57*H57,0)</f>
        <v>18250</v>
      </c>
      <c r="L57" s="21" t="n">
        <f aca="false">ROUND(J57+K57,0)</f>
        <v>31390</v>
      </c>
      <c r="M57" s="19"/>
    </row>
    <row r="58" customFormat="false" ht="18.75" hidden="false" customHeight="true" outlineLevel="0" collapsed="false">
      <c r="A58" s="4" t="s">
        <v>139</v>
      </c>
      <c r="B58" s="4" t="s">
        <v>12</v>
      </c>
      <c r="C58" s="17"/>
      <c r="D58" s="17" t="s">
        <v>140</v>
      </c>
      <c r="E58" s="4"/>
      <c r="F58" s="16"/>
      <c r="G58" s="4"/>
      <c r="H58" s="4"/>
      <c r="I58" s="4"/>
      <c r="J58" s="4"/>
      <c r="K58" s="4"/>
      <c r="L58" s="4"/>
      <c r="M58" s="17" t="s">
        <v>99</v>
      </c>
    </row>
    <row r="59" customFormat="false" ht="18.75" hidden="false" customHeight="true" outlineLevel="0" collapsed="false">
      <c r="A59" s="18" t="s">
        <v>141</v>
      </c>
      <c r="B59" s="18" t="s">
        <v>12</v>
      </c>
      <c r="C59" s="19" t="s">
        <v>140</v>
      </c>
      <c r="D59" s="19" t="s">
        <v>142</v>
      </c>
      <c r="E59" s="18" t="s">
        <v>43</v>
      </c>
      <c r="F59" s="20" t="n">
        <v>162</v>
      </c>
      <c r="G59" s="21" t="n">
        <v>1800</v>
      </c>
      <c r="H59" s="21" t="n">
        <v>850</v>
      </c>
      <c r="I59" s="21" t="n">
        <f aca="false">ROUND(G59+H59,0)</f>
        <v>2650</v>
      </c>
      <c r="J59" s="21" t="n">
        <f aca="false">ROUND(F59*G59,0)</f>
        <v>291600</v>
      </c>
      <c r="K59" s="21" t="n">
        <f aca="false">ROUND(F59*H59,0)</f>
        <v>137700</v>
      </c>
      <c r="L59" s="21" t="n">
        <f aca="false">ROUND(J59+K59,0)</f>
        <v>429300</v>
      </c>
      <c r="M59" s="19" t="s">
        <v>116</v>
      </c>
    </row>
    <row r="60" customFormat="false" ht="18.75" hidden="false" customHeight="true" outlineLevel="0" collapsed="false">
      <c r="A60" s="18" t="s">
        <v>143</v>
      </c>
      <c r="B60" s="18" t="s">
        <v>12</v>
      </c>
      <c r="C60" s="19" t="s">
        <v>140</v>
      </c>
      <c r="D60" s="19" t="s">
        <v>85</v>
      </c>
      <c r="E60" s="18" t="s">
        <v>40</v>
      </c>
      <c r="F60" s="20" t="n">
        <v>39.5</v>
      </c>
      <c r="G60" s="21" t="n">
        <v>400</v>
      </c>
      <c r="H60" s="21" t="n">
        <v>180</v>
      </c>
      <c r="I60" s="21" t="n">
        <f aca="false">ROUND(G60+H60,0)</f>
        <v>580</v>
      </c>
      <c r="J60" s="21" t="n">
        <f aca="false">ROUND(F60*G60,0)</f>
        <v>15800</v>
      </c>
      <c r="K60" s="21" t="n">
        <f aca="false">ROUND(F60*H60,0)</f>
        <v>7110</v>
      </c>
      <c r="L60" s="21" t="n">
        <f aca="false">ROUND(J60+K60,0)</f>
        <v>22910</v>
      </c>
      <c r="M60" s="19"/>
    </row>
    <row r="61" customFormat="false" ht="18.75" hidden="false" customHeight="true" outlineLevel="0" collapsed="false">
      <c r="A61" s="18" t="s">
        <v>144</v>
      </c>
      <c r="B61" s="18" t="s">
        <v>12</v>
      </c>
      <c r="C61" s="19" t="s">
        <v>140</v>
      </c>
      <c r="D61" s="19" t="s">
        <v>52</v>
      </c>
      <c r="E61" s="18" t="s">
        <v>40</v>
      </c>
      <c r="F61" s="20" t="n">
        <v>320</v>
      </c>
      <c r="G61" s="21" t="n">
        <v>25</v>
      </c>
      <c r="H61" s="21" t="n">
        <v>35</v>
      </c>
      <c r="I61" s="21" t="n">
        <f aca="false">ROUND(G61+H61,0)</f>
        <v>60</v>
      </c>
      <c r="J61" s="21" t="n">
        <f aca="false">ROUND(F61*G61,0)</f>
        <v>8000</v>
      </c>
      <c r="K61" s="21" t="n">
        <f aca="false">ROUND(F61*H61,0)</f>
        <v>11200</v>
      </c>
      <c r="L61" s="21" t="n">
        <f aca="false">ROUND(J61+K61,0)</f>
        <v>19200</v>
      </c>
      <c r="M61" s="19"/>
    </row>
    <row r="62" customFormat="false" ht="18.75" hidden="false" customHeight="true" outlineLevel="0" collapsed="false">
      <c r="A62" s="18" t="s">
        <v>145</v>
      </c>
      <c r="B62" s="18" t="s">
        <v>12</v>
      </c>
      <c r="C62" s="19" t="s">
        <v>140</v>
      </c>
      <c r="D62" s="19" t="s">
        <v>55</v>
      </c>
      <c r="E62" s="18" t="s">
        <v>40</v>
      </c>
      <c r="F62" s="20" t="n">
        <v>12</v>
      </c>
      <c r="G62" s="21" t="n">
        <v>180</v>
      </c>
      <c r="H62" s="21" t="n">
        <v>120</v>
      </c>
      <c r="I62" s="21" t="n">
        <f aca="false">ROUND(G62+H62,0)</f>
        <v>300</v>
      </c>
      <c r="J62" s="21" t="n">
        <f aca="false">ROUND(F62*G62,0)</f>
        <v>2160</v>
      </c>
      <c r="K62" s="21" t="n">
        <f aca="false">ROUND(F62*H62,0)</f>
        <v>1440</v>
      </c>
      <c r="L62" s="21" t="n">
        <f aca="false">ROUND(J62+K62,0)</f>
        <v>3600</v>
      </c>
      <c r="M62" s="19"/>
    </row>
    <row r="63" customFormat="false" ht="18.75" hidden="false" customHeight="true" outlineLevel="0" collapsed="false">
      <c r="A63" s="18" t="s">
        <v>146</v>
      </c>
      <c r="B63" s="18" t="s">
        <v>12</v>
      </c>
      <c r="C63" s="19" t="s">
        <v>140</v>
      </c>
      <c r="D63" s="19" t="s">
        <v>90</v>
      </c>
      <c r="E63" s="18" t="s">
        <v>58</v>
      </c>
      <c r="F63" s="20" t="n">
        <v>2.18</v>
      </c>
      <c r="G63" s="21" t="n">
        <v>75000</v>
      </c>
      <c r="H63" s="21" t="n">
        <v>28000</v>
      </c>
      <c r="I63" s="21" t="n">
        <f aca="false">ROUND(G63+H63,0)</f>
        <v>103000</v>
      </c>
      <c r="J63" s="21" t="n">
        <f aca="false">ROUND(F63*G63,0)</f>
        <v>163500</v>
      </c>
      <c r="K63" s="21" t="n">
        <f aca="false">ROUND(F63*H63,0)</f>
        <v>61040</v>
      </c>
      <c r="L63" s="21" t="n">
        <f aca="false">ROUND(J63+K63,0)</f>
        <v>224540</v>
      </c>
      <c r="M63" s="19"/>
    </row>
    <row r="64" customFormat="false" ht="18.75" hidden="false" customHeight="true" outlineLevel="0" collapsed="false">
      <c r="A64" s="18" t="s">
        <v>147</v>
      </c>
      <c r="B64" s="18" t="s">
        <v>12</v>
      </c>
      <c r="C64" s="19" t="s">
        <v>140</v>
      </c>
      <c r="D64" s="19" t="s">
        <v>92</v>
      </c>
      <c r="E64" s="18" t="s">
        <v>43</v>
      </c>
      <c r="F64" s="20" t="n">
        <v>32</v>
      </c>
      <c r="G64" s="21" t="n">
        <v>6500</v>
      </c>
      <c r="H64" s="21" t="n">
        <v>3000</v>
      </c>
      <c r="I64" s="21" t="n">
        <f aca="false">ROUND(G64+H64,0)</f>
        <v>9500</v>
      </c>
      <c r="J64" s="21" t="n">
        <f aca="false">ROUND(F64*G64,0)</f>
        <v>208000</v>
      </c>
      <c r="K64" s="21" t="n">
        <f aca="false">ROUND(F64*H64,0)</f>
        <v>96000</v>
      </c>
      <c r="L64" s="21" t="n">
        <f aca="false">ROUND(J64+K64,0)</f>
        <v>304000</v>
      </c>
      <c r="M64" s="19" t="s">
        <v>71</v>
      </c>
    </row>
    <row r="65" customFormat="false" ht="18.75" hidden="false" customHeight="true" outlineLevel="0" collapsed="false">
      <c r="A65" s="18" t="s">
        <v>148</v>
      </c>
      <c r="B65" s="18" t="s">
        <v>12</v>
      </c>
      <c r="C65" s="19" t="s">
        <v>140</v>
      </c>
      <c r="D65" s="19" t="s">
        <v>73</v>
      </c>
      <c r="E65" s="18" t="s">
        <v>40</v>
      </c>
      <c r="F65" s="20" t="n">
        <v>320</v>
      </c>
      <c r="G65" s="21" t="n">
        <v>0</v>
      </c>
      <c r="H65" s="21" t="n">
        <v>180</v>
      </c>
      <c r="I65" s="21" t="n">
        <f aca="false">ROUND(G65+H65,0)</f>
        <v>180</v>
      </c>
      <c r="J65" s="21" t="n">
        <f aca="false">ROUND(F65*G65,0)</f>
        <v>0</v>
      </c>
      <c r="K65" s="21" t="n">
        <f aca="false">ROUND(F65*H65,0)</f>
        <v>57600</v>
      </c>
      <c r="L65" s="21" t="n">
        <f aca="false">ROUND(J65+K65,0)</f>
        <v>57600</v>
      </c>
      <c r="M65" s="19"/>
    </row>
    <row r="66" customFormat="false" ht="18.75" hidden="false" customHeight="true" outlineLevel="0" collapsed="false">
      <c r="A66" s="17" t="s">
        <v>13</v>
      </c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</row>
    <row r="67" customFormat="false" ht="18.75" hidden="false" customHeight="true" outlineLevel="0" collapsed="false">
      <c r="A67" s="4" t="s">
        <v>149</v>
      </c>
      <c r="B67" s="4" t="s">
        <v>13</v>
      </c>
      <c r="C67" s="17"/>
      <c r="D67" s="17" t="s">
        <v>36</v>
      </c>
      <c r="E67" s="4"/>
      <c r="F67" s="16"/>
      <c r="G67" s="4"/>
      <c r="H67" s="4"/>
      <c r="I67" s="4"/>
      <c r="J67" s="4"/>
      <c r="K67" s="4"/>
      <c r="L67" s="4"/>
      <c r="M67" s="17" t="s">
        <v>150</v>
      </c>
    </row>
    <row r="68" customFormat="false" ht="18.75" hidden="false" customHeight="true" outlineLevel="0" collapsed="false">
      <c r="A68" s="18" t="s">
        <v>151</v>
      </c>
      <c r="B68" s="18" t="s">
        <v>13</v>
      </c>
      <c r="C68" s="19" t="s">
        <v>36</v>
      </c>
      <c r="D68" s="19" t="s">
        <v>152</v>
      </c>
      <c r="E68" s="18" t="s">
        <v>40</v>
      </c>
      <c r="F68" s="20" t="n">
        <v>4400</v>
      </c>
      <c r="G68" s="21" t="n">
        <v>0</v>
      </c>
      <c r="H68" s="21" t="n">
        <v>0</v>
      </c>
      <c r="I68" s="21" t="n">
        <f aca="false">ROUND(G68+H68,0)</f>
        <v>0</v>
      </c>
      <c r="J68" s="21" t="n">
        <f aca="false">ROUND(F68*G68,0)</f>
        <v>0</v>
      </c>
      <c r="K68" s="21" t="n">
        <f aca="false">ROUND(F68*H68,0)</f>
        <v>0</v>
      </c>
      <c r="L68" s="21" t="n">
        <f aca="false">ROUND(J68+K68,0)</f>
        <v>0</v>
      </c>
      <c r="M68" s="19" t="s">
        <v>153</v>
      </c>
    </row>
    <row r="69" customFormat="false" ht="18.75" hidden="false" customHeight="true" outlineLevel="0" collapsed="false">
      <c r="A69" s="18" t="s">
        <v>154</v>
      </c>
      <c r="B69" s="18" t="s">
        <v>13</v>
      </c>
      <c r="C69" s="19" t="s">
        <v>36</v>
      </c>
      <c r="D69" s="19" t="s">
        <v>155</v>
      </c>
      <c r="E69" s="18" t="s">
        <v>40</v>
      </c>
      <c r="F69" s="20" t="n">
        <v>4400</v>
      </c>
      <c r="G69" s="21" t="n">
        <v>0</v>
      </c>
      <c r="H69" s="21" t="n">
        <v>0</v>
      </c>
      <c r="I69" s="21" t="n">
        <f aca="false">ROUND(G69+H69,0)</f>
        <v>0</v>
      </c>
      <c r="J69" s="21" t="n">
        <f aca="false">ROUND(F69*G69,0)</f>
        <v>0</v>
      </c>
      <c r="K69" s="21" t="n">
        <f aca="false">ROUND(F69*H69,0)</f>
        <v>0</v>
      </c>
      <c r="L69" s="21" t="n">
        <f aca="false">ROUND(J69+K69,0)</f>
        <v>0</v>
      </c>
      <c r="M69" s="19" t="s">
        <v>153</v>
      </c>
    </row>
    <row r="70" customFormat="false" ht="18.75" hidden="false" customHeight="true" outlineLevel="0" collapsed="false">
      <c r="A70" s="18" t="s">
        <v>156</v>
      </c>
      <c r="B70" s="18" t="s">
        <v>13</v>
      </c>
      <c r="C70" s="19" t="s">
        <v>36</v>
      </c>
      <c r="D70" s="19" t="s">
        <v>157</v>
      </c>
      <c r="E70" s="18" t="s">
        <v>43</v>
      </c>
      <c r="F70" s="20" t="n">
        <v>700</v>
      </c>
      <c r="G70" s="21" t="n">
        <v>0</v>
      </c>
      <c r="H70" s="21" t="n">
        <v>850</v>
      </c>
      <c r="I70" s="21" t="n">
        <f aca="false">ROUND(G70+H70,0)</f>
        <v>850</v>
      </c>
      <c r="J70" s="21" t="n">
        <f aca="false">ROUND(F70*G70,0)</f>
        <v>0</v>
      </c>
      <c r="K70" s="21" t="n">
        <f aca="false">ROUND(F70*H70,0)</f>
        <v>595000</v>
      </c>
      <c r="L70" s="21" t="n">
        <f aca="false">ROUND(J70+K70,0)</f>
        <v>595000</v>
      </c>
      <c r="M70" s="19" t="s">
        <v>158</v>
      </c>
    </row>
    <row r="71" customFormat="false" ht="18.75" hidden="false" customHeight="true" outlineLevel="0" collapsed="false">
      <c r="A71" s="18" t="s">
        <v>159</v>
      </c>
      <c r="B71" s="18" t="s">
        <v>13</v>
      </c>
      <c r="C71" s="19" t="s">
        <v>36</v>
      </c>
      <c r="D71" s="19" t="s">
        <v>160</v>
      </c>
      <c r="E71" s="18" t="s">
        <v>40</v>
      </c>
      <c r="F71" s="20" t="n">
        <v>811</v>
      </c>
      <c r="G71" s="21" t="n">
        <v>130</v>
      </c>
      <c r="H71" s="21" t="n">
        <v>90</v>
      </c>
      <c r="I71" s="21" t="n">
        <f aca="false">ROUND(G71+H71,0)</f>
        <v>220</v>
      </c>
      <c r="J71" s="21" t="n">
        <f aca="false">ROUND(F71*G71,0)</f>
        <v>105430</v>
      </c>
      <c r="K71" s="21" t="n">
        <f aca="false">ROUND(F71*H71,0)</f>
        <v>72990</v>
      </c>
      <c r="L71" s="21" t="n">
        <f aca="false">ROUND(J71+K71,0)</f>
        <v>178420</v>
      </c>
      <c r="M71" s="19"/>
    </row>
    <row r="72" customFormat="false" ht="18.75" hidden="false" customHeight="true" outlineLevel="0" collapsed="false">
      <c r="A72" s="18" t="s">
        <v>161</v>
      </c>
      <c r="B72" s="18" t="s">
        <v>13</v>
      </c>
      <c r="C72" s="19" t="s">
        <v>36</v>
      </c>
      <c r="D72" s="19" t="s">
        <v>162</v>
      </c>
      <c r="E72" s="18" t="s">
        <v>43</v>
      </c>
      <c r="F72" s="20" t="n">
        <v>2500</v>
      </c>
      <c r="G72" s="21" t="n">
        <v>1800</v>
      </c>
      <c r="H72" s="21" t="n">
        <v>850</v>
      </c>
      <c r="I72" s="21" t="n">
        <f aca="false">ROUND(G72+H72,0)</f>
        <v>2650</v>
      </c>
      <c r="J72" s="21" t="n">
        <f aca="false">ROUND(F72*G72,0)</f>
        <v>4500000</v>
      </c>
      <c r="K72" s="21" t="n">
        <f aca="false">ROUND(F72*H72,0)</f>
        <v>2125000</v>
      </c>
      <c r="L72" s="21" t="n">
        <f aca="false">ROUND(J72+K72,0)</f>
        <v>6625000</v>
      </c>
      <c r="M72" s="19" t="s">
        <v>163</v>
      </c>
    </row>
    <row r="73" customFormat="false" ht="18.75" hidden="false" customHeight="true" outlineLevel="0" collapsed="false">
      <c r="A73" s="18" t="s">
        <v>164</v>
      </c>
      <c r="B73" s="18" t="s">
        <v>13</v>
      </c>
      <c r="C73" s="19" t="s">
        <v>36</v>
      </c>
      <c r="D73" s="19" t="s">
        <v>46</v>
      </c>
      <c r="E73" s="18" t="s">
        <v>40</v>
      </c>
      <c r="F73" s="20" t="n">
        <v>223</v>
      </c>
      <c r="G73" s="21" t="n">
        <v>400</v>
      </c>
      <c r="H73" s="21" t="n">
        <v>180</v>
      </c>
      <c r="I73" s="21" t="n">
        <f aca="false">ROUND(G73+H73,0)</f>
        <v>580</v>
      </c>
      <c r="J73" s="21" t="n">
        <f aca="false">ROUND(F73*G73,0)</f>
        <v>89200</v>
      </c>
      <c r="K73" s="21" t="n">
        <f aca="false">ROUND(F73*H73,0)</f>
        <v>40140</v>
      </c>
      <c r="L73" s="21" t="n">
        <f aca="false">ROUND(J73+K73,0)</f>
        <v>129340</v>
      </c>
      <c r="M73" s="19"/>
    </row>
    <row r="74" customFormat="false" ht="18.75" hidden="false" customHeight="true" outlineLevel="0" collapsed="false">
      <c r="A74" s="18" t="s">
        <v>165</v>
      </c>
      <c r="B74" s="18" t="s">
        <v>13</v>
      </c>
      <c r="C74" s="19" t="s">
        <v>36</v>
      </c>
      <c r="D74" s="19" t="s">
        <v>48</v>
      </c>
      <c r="E74" s="18" t="s">
        <v>49</v>
      </c>
      <c r="F74" s="20" t="n">
        <v>4</v>
      </c>
      <c r="G74" s="21" t="n">
        <v>0</v>
      </c>
      <c r="H74" s="21" t="n">
        <v>60000</v>
      </c>
      <c r="I74" s="21" t="n">
        <f aca="false">ROUND(G74+H74,0)</f>
        <v>60000</v>
      </c>
      <c r="J74" s="21" t="n">
        <f aca="false">ROUND(F74*G74,0)</f>
        <v>0</v>
      </c>
      <c r="K74" s="21" t="n">
        <f aca="false">ROUND(F74*H74,0)</f>
        <v>240000</v>
      </c>
      <c r="L74" s="21" t="n">
        <f aca="false">ROUND(J74+K74,0)</f>
        <v>240000</v>
      </c>
      <c r="M74" s="19" t="s">
        <v>50</v>
      </c>
    </row>
    <row r="75" customFormat="false" ht="18.75" hidden="false" customHeight="true" outlineLevel="0" collapsed="false">
      <c r="A75" s="18" t="s">
        <v>166</v>
      </c>
      <c r="B75" s="18" t="s">
        <v>13</v>
      </c>
      <c r="C75" s="19" t="s">
        <v>36</v>
      </c>
      <c r="D75" s="19" t="s">
        <v>52</v>
      </c>
      <c r="E75" s="18" t="s">
        <v>40</v>
      </c>
      <c r="F75" s="20" t="n">
        <v>4400</v>
      </c>
      <c r="G75" s="21" t="n">
        <v>25</v>
      </c>
      <c r="H75" s="21" t="n">
        <v>35</v>
      </c>
      <c r="I75" s="21" t="n">
        <f aca="false">ROUND(G75+H75,0)</f>
        <v>60</v>
      </c>
      <c r="J75" s="21" t="n">
        <f aca="false">ROUND(F75*G75,0)</f>
        <v>110000</v>
      </c>
      <c r="K75" s="21" t="n">
        <f aca="false">ROUND(F75*H75,0)</f>
        <v>154000</v>
      </c>
      <c r="L75" s="21" t="n">
        <f aca="false">ROUND(J75+K75,0)</f>
        <v>264000</v>
      </c>
      <c r="M75" s="19"/>
    </row>
    <row r="76" customFormat="false" ht="18.75" hidden="false" customHeight="true" outlineLevel="0" collapsed="false">
      <c r="A76" s="18" t="s">
        <v>167</v>
      </c>
      <c r="B76" s="18" t="s">
        <v>13</v>
      </c>
      <c r="C76" s="19" t="s">
        <v>36</v>
      </c>
      <c r="D76" s="19" t="s">
        <v>55</v>
      </c>
      <c r="E76" s="18" t="s">
        <v>40</v>
      </c>
      <c r="F76" s="20" t="n">
        <v>75</v>
      </c>
      <c r="G76" s="21" t="n">
        <v>180</v>
      </c>
      <c r="H76" s="21" t="n">
        <v>120</v>
      </c>
      <c r="I76" s="21" t="n">
        <f aca="false">ROUND(G76+H76,0)</f>
        <v>300</v>
      </c>
      <c r="J76" s="21" t="n">
        <f aca="false">ROUND(F76*G76,0)</f>
        <v>13500</v>
      </c>
      <c r="K76" s="21" t="n">
        <f aca="false">ROUND(F76*H76,0)</f>
        <v>9000</v>
      </c>
      <c r="L76" s="21" t="n">
        <f aca="false">ROUND(J76+K76,0)</f>
        <v>22500</v>
      </c>
      <c r="M76" s="19"/>
    </row>
    <row r="77" customFormat="false" ht="18.75" hidden="false" customHeight="true" outlineLevel="0" collapsed="false">
      <c r="A77" s="18" t="s">
        <v>168</v>
      </c>
      <c r="B77" s="18" t="s">
        <v>13</v>
      </c>
      <c r="C77" s="19" t="s">
        <v>36</v>
      </c>
      <c r="D77" s="19" t="s">
        <v>57</v>
      </c>
      <c r="E77" s="18" t="s">
        <v>58</v>
      </c>
      <c r="F77" s="20" t="n">
        <v>50.79</v>
      </c>
      <c r="G77" s="21" t="n">
        <v>75000</v>
      </c>
      <c r="H77" s="21" t="n">
        <v>28000</v>
      </c>
      <c r="I77" s="21" t="n">
        <f aca="false">ROUND(G77+H77,0)</f>
        <v>103000</v>
      </c>
      <c r="J77" s="21" t="n">
        <f aca="false">ROUND(F77*G77,0)</f>
        <v>3809250</v>
      </c>
      <c r="K77" s="21" t="n">
        <f aca="false">ROUND(F77*H77,0)</f>
        <v>1422120</v>
      </c>
      <c r="L77" s="21" t="n">
        <f aca="false">ROUND(J77+K77,0)</f>
        <v>5231370</v>
      </c>
      <c r="M77" s="19"/>
    </row>
    <row r="78" customFormat="false" ht="18.75" hidden="false" customHeight="true" outlineLevel="0" collapsed="false">
      <c r="A78" s="18" t="s">
        <v>169</v>
      </c>
      <c r="B78" s="18" t="s">
        <v>13</v>
      </c>
      <c r="C78" s="19" t="s">
        <v>36</v>
      </c>
      <c r="D78" s="19" t="s">
        <v>61</v>
      </c>
      <c r="E78" s="18" t="s">
        <v>58</v>
      </c>
      <c r="F78" s="20" t="n">
        <v>0.1796</v>
      </c>
      <c r="G78" s="21" t="n">
        <v>120000</v>
      </c>
      <c r="H78" s="21" t="n">
        <v>45000</v>
      </c>
      <c r="I78" s="21" t="n">
        <f aca="false">ROUND(G78+H78,0)</f>
        <v>165000</v>
      </c>
      <c r="J78" s="21" t="n">
        <f aca="false">ROUND(F78*G78,0)</f>
        <v>21552</v>
      </c>
      <c r="K78" s="21" t="n">
        <f aca="false">ROUND(F78*H78,0)</f>
        <v>8082</v>
      </c>
      <c r="L78" s="21" t="n">
        <f aca="false">ROUND(J78+K78,0)</f>
        <v>29634</v>
      </c>
      <c r="M78" s="19"/>
    </row>
    <row r="79" customFormat="false" ht="18.75" hidden="false" customHeight="true" outlineLevel="0" collapsed="false">
      <c r="A79" s="18" t="s">
        <v>170</v>
      </c>
      <c r="B79" s="18" t="s">
        <v>13</v>
      </c>
      <c r="C79" s="19" t="s">
        <v>36</v>
      </c>
      <c r="D79" s="19" t="s">
        <v>171</v>
      </c>
      <c r="E79" s="18" t="s">
        <v>58</v>
      </c>
      <c r="F79" s="20" t="n">
        <v>6.97</v>
      </c>
      <c r="G79" s="21" t="n">
        <v>75000</v>
      </c>
      <c r="H79" s="21" t="n">
        <v>28000</v>
      </c>
      <c r="I79" s="21" t="n">
        <f aca="false">ROUND(G79+H79,0)</f>
        <v>103000</v>
      </c>
      <c r="J79" s="21" t="n">
        <f aca="false">ROUND(F79*G79,0)</f>
        <v>522750</v>
      </c>
      <c r="K79" s="21" t="n">
        <f aca="false">ROUND(F79*H79,0)</f>
        <v>195160</v>
      </c>
      <c r="L79" s="21" t="n">
        <f aca="false">ROUND(J79+K79,0)</f>
        <v>717910</v>
      </c>
      <c r="M79" s="19" t="s">
        <v>172</v>
      </c>
    </row>
    <row r="80" customFormat="false" ht="18.75" hidden="false" customHeight="true" outlineLevel="0" collapsed="false">
      <c r="A80" s="18" t="s">
        <v>173</v>
      </c>
      <c r="B80" s="18" t="s">
        <v>13</v>
      </c>
      <c r="C80" s="19" t="s">
        <v>36</v>
      </c>
      <c r="D80" s="19" t="s">
        <v>63</v>
      </c>
      <c r="E80" s="18" t="s">
        <v>64</v>
      </c>
      <c r="F80" s="20" t="n">
        <v>1</v>
      </c>
      <c r="G80" s="21" t="n">
        <v>45000</v>
      </c>
      <c r="H80" s="21" t="n">
        <v>35000</v>
      </c>
      <c r="I80" s="21" t="n">
        <f aca="false">ROUND(G80+H80,0)</f>
        <v>80000</v>
      </c>
      <c r="J80" s="21" t="n">
        <f aca="false">ROUND(F80*G80,0)</f>
        <v>45000</v>
      </c>
      <c r="K80" s="21" t="n">
        <f aca="false">ROUND(F80*H80,0)</f>
        <v>35000</v>
      </c>
      <c r="L80" s="21" t="n">
        <f aca="false">ROUND(J80+K80,0)</f>
        <v>80000</v>
      </c>
      <c r="M80" s="19"/>
    </row>
    <row r="81" customFormat="false" ht="18.75" hidden="false" customHeight="true" outlineLevel="0" collapsed="false">
      <c r="A81" s="18" t="s">
        <v>174</v>
      </c>
      <c r="B81" s="18" t="s">
        <v>13</v>
      </c>
      <c r="C81" s="19" t="s">
        <v>36</v>
      </c>
      <c r="D81" s="19" t="s">
        <v>66</v>
      </c>
      <c r="E81" s="18" t="s">
        <v>67</v>
      </c>
      <c r="F81" s="20" t="n">
        <v>165</v>
      </c>
      <c r="G81" s="21" t="n">
        <v>3500</v>
      </c>
      <c r="H81" s="21" t="n">
        <v>950</v>
      </c>
      <c r="I81" s="21" t="n">
        <f aca="false">ROUND(G81+H81,0)</f>
        <v>4450</v>
      </c>
      <c r="J81" s="21" t="n">
        <f aca="false">ROUND(F81*G81,0)</f>
        <v>577500</v>
      </c>
      <c r="K81" s="21" t="n">
        <f aca="false">ROUND(F81*H81,0)</f>
        <v>156750</v>
      </c>
      <c r="L81" s="21" t="n">
        <f aca="false">ROUND(J81+K81,0)</f>
        <v>734250</v>
      </c>
      <c r="M81" s="19" t="s">
        <v>68</v>
      </c>
    </row>
    <row r="82" customFormat="false" ht="18.75" hidden="false" customHeight="true" outlineLevel="0" collapsed="false">
      <c r="A82" s="18" t="s">
        <v>175</v>
      </c>
      <c r="B82" s="18" t="s">
        <v>13</v>
      </c>
      <c r="C82" s="19" t="s">
        <v>36</v>
      </c>
      <c r="D82" s="19" t="s">
        <v>70</v>
      </c>
      <c r="E82" s="18" t="s">
        <v>43</v>
      </c>
      <c r="F82" s="20" t="n">
        <v>880</v>
      </c>
      <c r="G82" s="21" t="n">
        <v>6500</v>
      </c>
      <c r="H82" s="21" t="n">
        <v>3000</v>
      </c>
      <c r="I82" s="21" t="n">
        <f aca="false">ROUND(G82+H82,0)</f>
        <v>9500</v>
      </c>
      <c r="J82" s="21" t="n">
        <f aca="false">ROUND(F82*G82,0)</f>
        <v>5720000</v>
      </c>
      <c r="K82" s="21" t="n">
        <f aca="false">ROUND(F82*H82,0)</f>
        <v>2640000</v>
      </c>
      <c r="L82" s="21" t="n">
        <f aca="false">ROUND(J82+K82,0)</f>
        <v>8360000</v>
      </c>
      <c r="M82" s="19" t="s">
        <v>118</v>
      </c>
    </row>
    <row r="83" customFormat="false" ht="18.75" hidden="false" customHeight="true" outlineLevel="0" collapsed="false">
      <c r="A83" s="18" t="s">
        <v>176</v>
      </c>
      <c r="B83" s="18" t="s">
        <v>13</v>
      </c>
      <c r="C83" s="19" t="s">
        <v>36</v>
      </c>
      <c r="D83" s="19" t="s">
        <v>73</v>
      </c>
      <c r="E83" s="18" t="s">
        <v>40</v>
      </c>
      <c r="F83" s="20" t="n">
        <v>4400</v>
      </c>
      <c r="G83" s="21" t="n">
        <v>0</v>
      </c>
      <c r="H83" s="21" t="n">
        <v>180</v>
      </c>
      <c r="I83" s="21" t="n">
        <f aca="false">ROUND(G83+H83,0)</f>
        <v>180</v>
      </c>
      <c r="J83" s="21" t="n">
        <f aca="false">ROUND(F83*G83,0)</f>
        <v>0</v>
      </c>
      <c r="K83" s="21" t="n">
        <f aca="false">ROUND(F83*H83,0)</f>
        <v>792000</v>
      </c>
      <c r="L83" s="21" t="n">
        <f aca="false">ROUND(J83+K83,0)</f>
        <v>792000</v>
      </c>
      <c r="M83" s="19"/>
    </row>
    <row r="84" customFormat="false" ht="18.75" hidden="false" customHeight="true" outlineLevel="0" collapsed="false">
      <c r="A84" s="18" t="s">
        <v>177</v>
      </c>
      <c r="B84" s="18" t="s">
        <v>13</v>
      </c>
      <c r="C84" s="19" t="s">
        <v>36</v>
      </c>
      <c r="D84" s="19" t="s">
        <v>75</v>
      </c>
      <c r="E84" s="18" t="s">
        <v>40</v>
      </c>
      <c r="F84" s="20" t="n">
        <v>4400</v>
      </c>
      <c r="G84" s="21" t="n">
        <v>140</v>
      </c>
      <c r="H84" s="21" t="n">
        <v>140</v>
      </c>
      <c r="I84" s="21" t="n">
        <f aca="false">ROUND(G84+H84,0)</f>
        <v>280</v>
      </c>
      <c r="J84" s="21" t="n">
        <f aca="false">ROUND(F84*G84,0)</f>
        <v>616000</v>
      </c>
      <c r="K84" s="21" t="n">
        <f aca="false">ROUND(F84*H84,0)</f>
        <v>616000</v>
      </c>
      <c r="L84" s="21" t="n">
        <f aca="false">ROUND(J84+K84,0)</f>
        <v>1232000</v>
      </c>
      <c r="M84" s="19"/>
    </row>
    <row r="85" customFormat="false" ht="18.75" hidden="false" customHeight="true" outlineLevel="0" collapsed="false">
      <c r="A85" s="18" t="s">
        <v>178</v>
      </c>
      <c r="B85" s="18" t="s">
        <v>13</v>
      </c>
      <c r="C85" s="19" t="s">
        <v>36</v>
      </c>
      <c r="D85" s="19" t="s">
        <v>77</v>
      </c>
      <c r="E85" s="18" t="s">
        <v>67</v>
      </c>
      <c r="F85" s="20" t="n">
        <v>1920</v>
      </c>
      <c r="G85" s="21" t="n">
        <v>130</v>
      </c>
      <c r="H85" s="21" t="n">
        <v>170</v>
      </c>
      <c r="I85" s="21" t="n">
        <f aca="false">ROUND(G85+H85,0)</f>
        <v>300</v>
      </c>
      <c r="J85" s="21" t="n">
        <f aca="false">ROUND(F85*G85,0)</f>
        <v>249600</v>
      </c>
      <c r="K85" s="21" t="n">
        <f aca="false">ROUND(F85*H85,0)</f>
        <v>326400</v>
      </c>
      <c r="L85" s="21" t="n">
        <f aca="false">ROUND(J85+K85,0)</f>
        <v>576000</v>
      </c>
      <c r="M85" s="19" t="s">
        <v>118</v>
      </c>
    </row>
    <row r="86" customFormat="false" ht="18.75" hidden="false" customHeight="true" outlineLevel="0" collapsed="false">
      <c r="A86" s="18" t="s">
        <v>179</v>
      </c>
      <c r="B86" s="18" t="s">
        <v>13</v>
      </c>
      <c r="C86" s="19" t="s">
        <v>36</v>
      </c>
      <c r="D86" s="19" t="s">
        <v>79</v>
      </c>
      <c r="E86" s="18" t="s">
        <v>40</v>
      </c>
      <c r="F86" s="20" t="n">
        <v>20</v>
      </c>
      <c r="G86" s="21" t="n">
        <v>400</v>
      </c>
      <c r="H86" s="21" t="n">
        <v>180</v>
      </c>
      <c r="I86" s="21" t="n">
        <f aca="false">ROUND(G86+H86,0)</f>
        <v>580</v>
      </c>
      <c r="J86" s="21" t="n">
        <f aca="false">ROUND(F86*G86,0)</f>
        <v>8000</v>
      </c>
      <c r="K86" s="21" t="n">
        <f aca="false">ROUND(F86*H86,0)</f>
        <v>3600</v>
      </c>
      <c r="L86" s="21" t="n">
        <f aca="false">ROUND(J86+K86,0)</f>
        <v>11600</v>
      </c>
      <c r="M86" s="19"/>
    </row>
    <row r="87" customFormat="false" ht="18.75" hidden="false" customHeight="true" outlineLevel="0" collapsed="false">
      <c r="A87" s="4" t="s">
        <v>180</v>
      </c>
      <c r="B87" s="4" t="s">
        <v>13</v>
      </c>
      <c r="C87" s="17"/>
      <c r="D87" s="17" t="s">
        <v>140</v>
      </c>
      <c r="E87" s="4"/>
      <c r="F87" s="16"/>
      <c r="G87" s="4"/>
      <c r="H87" s="4"/>
      <c r="I87" s="4"/>
      <c r="J87" s="4"/>
      <c r="K87" s="4"/>
      <c r="L87" s="4"/>
      <c r="M87" s="17" t="s">
        <v>150</v>
      </c>
    </row>
    <row r="88" customFormat="false" ht="18.75" hidden="false" customHeight="true" outlineLevel="0" collapsed="false">
      <c r="A88" s="18" t="s">
        <v>181</v>
      </c>
      <c r="B88" s="18" t="s">
        <v>13</v>
      </c>
      <c r="C88" s="19" t="s">
        <v>140</v>
      </c>
      <c r="D88" s="19" t="s">
        <v>142</v>
      </c>
      <c r="E88" s="18" t="s">
        <v>43</v>
      </c>
      <c r="F88" s="20" t="n">
        <v>124</v>
      </c>
      <c r="G88" s="21" t="n">
        <v>1800</v>
      </c>
      <c r="H88" s="21" t="n">
        <v>850</v>
      </c>
      <c r="I88" s="21" t="n">
        <f aca="false">ROUND(G88+H88,0)</f>
        <v>2650</v>
      </c>
      <c r="J88" s="21" t="n">
        <f aca="false">ROUND(F88*G88,0)</f>
        <v>223200</v>
      </c>
      <c r="K88" s="21" t="n">
        <f aca="false">ROUND(F88*H88,0)</f>
        <v>105400</v>
      </c>
      <c r="L88" s="21" t="n">
        <f aca="false">ROUND(J88+K88,0)</f>
        <v>328600</v>
      </c>
      <c r="M88" s="19"/>
    </row>
    <row r="89" customFormat="false" ht="18.75" hidden="false" customHeight="true" outlineLevel="0" collapsed="false">
      <c r="A89" s="18" t="s">
        <v>182</v>
      </c>
      <c r="B89" s="18" t="s">
        <v>13</v>
      </c>
      <c r="C89" s="19" t="s">
        <v>140</v>
      </c>
      <c r="D89" s="19" t="s">
        <v>85</v>
      </c>
      <c r="E89" s="18" t="s">
        <v>40</v>
      </c>
      <c r="F89" s="20" t="n">
        <v>39.5</v>
      </c>
      <c r="G89" s="21" t="n">
        <v>400</v>
      </c>
      <c r="H89" s="21" t="n">
        <v>180</v>
      </c>
      <c r="I89" s="21" t="n">
        <f aca="false">ROUND(G89+H89,0)</f>
        <v>580</v>
      </c>
      <c r="J89" s="21" t="n">
        <f aca="false">ROUND(F89*G89,0)</f>
        <v>15800</v>
      </c>
      <c r="K89" s="21" t="n">
        <f aca="false">ROUND(F89*H89,0)</f>
        <v>7110</v>
      </c>
      <c r="L89" s="21" t="n">
        <f aca="false">ROUND(J89+K89,0)</f>
        <v>22910</v>
      </c>
      <c r="M89" s="19"/>
    </row>
    <row r="90" customFormat="false" ht="18.75" hidden="false" customHeight="true" outlineLevel="0" collapsed="false">
      <c r="A90" s="18" t="s">
        <v>183</v>
      </c>
      <c r="B90" s="18" t="s">
        <v>13</v>
      </c>
      <c r="C90" s="19" t="s">
        <v>140</v>
      </c>
      <c r="D90" s="19" t="s">
        <v>52</v>
      </c>
      <c r="E90" s="18" t="s">
        <v>40</v>
      </c>
      <c r="F90" s="20" t="n">
        <v>320</v>
      </c>
      <c r="G90" s="21" t="n">
        <v>25</v>
      </c>
      <c r="H90" s="21" t="n">
        <v>35</v>
      </c>
      <c r="I90" s="21" t="n">
        <f aca="false">ROUND(G90+H90,0)</f>
        <v>60</v>
      </c>
      <c r="J90" s="21" t="n">
        <f aca="false">ROUND(F90*G90,0)</f>
        <v>8000</v>
      </c>
      <c r="K90" s="21" t="n">
        <f aca="false">ROUND(F90*H90,0)</f>
        <v>11200</v>
      </c>
      <c r="L90" s="21" t="n">
        <f aca="false">ROUND(J90+K90,0)</f>
        <v>19200</v>
      </c>
      <c r="M90" s="19"/>
    </row>
    <row r="91" customFormat="false" ht="18.75" hidden="false" customHeight="true" outlineLevel="0" collapsed="false">
      <c r="A91" s="18" t="s">
        <v>184</v>
      </c>
      <c r="B91" s="18" t="s">
        <v>13</v>
      </c>
      <c r="C91" s="19" t="s">
        <v>140</v>
      </c>
      <c r="D91" s="19" t="s">
        <v>55</v>
      </c>
      <c r="E91" s="18" t="s">
        <v>40</v>
      </c>
      <c r="F91" s="20" t="n">
        <v>12</v>
      </c>
      <c r="G91" s="21" t="n">
        <v>180</v>
      </c>
      <c r="H91" s="21" t="n">
        <v>120</v>
      </c>
      <c r="I91" s="21" t="n">
        <f aca="false">ROUND(G91+H91,0)</f>
        <v>300</v>
      </c>
      <c r="J91" s="21" t="n">
        <f aca="false">ROUND(F91*G91,0)</f>
        <v>2160</v>
      </c>
      <c r="K91" s="21" t="n">
        <f aca="false">ROUND(F91*H91,0)</f>
        <v>1440</v>
      </c>
      <c r="L91" s="21" t="n">
        <f aca="false">ROUND(J91+K91,0)</f>
        <v>3600</v>
      </c>
      <c r="M91" s="19"/>
    </row>
    <row r="92" customFormat="false" ht="18.75" hidden="false" customHeight="true" outlineLevel="0" collapsed="false">
      <c r="A92" s="18" t="s">
        <v>185</v>
      </c>
      <c r="B92" s="18" t="s">
        <v>13</v>
      </c>
      <c r="C92" s="19" t="s">
        <v>140</v>
      </c>
      <c r="D92" s="19" t="s">
        <v>90</v>
      </c>
      <c r="E92" s="18" t="s">
        <v>58</v>
      </c>
      <c r="F92" s="20" t="n">
        <v>2.18</v>
      </c>
      <c r="G92" s="21" t="n">
        <v>75000</v>
      </c>
      <c r="H92" s="21" t="n">
        <v>28000</v>
      </c>
      <c r="I92" s="21" t="n">
        <f aca="false">ROUND(G92+H92,0)</f>
        <v>103000</v>
      </c>
      <c r="J92" s="21" t="n">
        <f aca="false">ROUND(F92*G92,0)</f>
        <v>163500</v>
      </c>
      <c r="K92" s="21" t="n">
        <f aca="false">ROUND(F92*H92,0)</f>
        <v>61040</v>
      </c>
      <c r="L92" s="21" t="n">
        <f aca="false">ROUND(J92+K92,0)</f>
        <v>224540</v>
      </c>
      <c r="M92" s="19"/>
    </row>
    <row r="93" customFormat="false" ht="18.75" hidden="false" customHeight="true" outlineLevel="0" collapsed="false">
      <c r="A93" s="18" t="s">
        <v>186</v>
      </c>
      <c r="B93" s="18" t="s">
        <v>13</v>
      </c>
      <c r="C93" s="19" t="s">
        <v>140</v>
      </c>
      <c r="D93" s="19" t="s">
        <v>92</v>
      </c>
      <c r="E93" s="18" t="s">
        <v>43</v>
      </c>
      <c r="F93" s="20" t="n">
        <v>48</v>
      </c>
      <c r="G93" s="21" t="n">
        <v>6500</v>
      </c>
      <c r="H93" s="21" t="n">
        <v>3000</v>
      </c>
      <c r="I93" s="21" t="n">
        <f aca="false">ROUND(G93+H93,0)</f>
        <v>9500</v>
      </c>
      <c r="J93" s="21" t="n">
        <f aca="false">ROUND(F93*G93,0)</f>
        <v>312000</v>
      </c>
      <c r="K93" s="21" t="n">
        <f aca="false">ROUND(F93*H93,0)</f>
        <v>144000</v>
      </c>
      <c r="L93" s="21" t="n">
        <f aca="false">ROUND(J93+K93,0)</f>
        <v>456000</v>
      </c>
      <c r="M93" s="19" t="s">
        <v>118</v>
      </c>
    </row>
    <row r="94" customFormat="false" ht="18.75" hidden="false" customHeight="true" outlineLevel="0" collapsed="false">
      <c r="A94" s="18" t="s">
        <v>187</v>
      </c>
      <c r="B94" s="18" t="s">
        <v>13</v>
      </c>
      <c r="C94" s="19" t="s">
        <v>140</v>
      </c>
      <c r="D94" s="19" t="s">
        <v>73</v>
      </c>
      <c r="E94" s="18" t="s">
        <v>40</v>
      </c>
      <c r="F94" s="20" t="n">
        <v>320</v>
      </c>
      <c r="G94" s="21" t="n">
        <v>0</v>
      </c>
      <c r="H94" s="21" t="n">
        <v>180</v>
      </c>
      <c r="I94" s="21" t="n">
        <f aca="false">ROUND(G94+H94,0)</f>
        <v>180</v>
      </c>
      <c r="J94" s="21" t="n">
        <f aca="false">ROUND(F94*G94,0)</f>
        <v>0</v>
      </c>
      <c r="K94" s="21" t="n">
        <f aca="false">ROUND(F94*H94,0)</f>
        <v>57600</v>
      </c>
      <c r="L94" s="21" t="n">
        <f aca="false">ROUND(J94+K94,0)</f>
        <v>57600</v>
      </c>
      <c r="M94" s="19"/>
    </row>
    <row r="95" customFormat="false" ht="18.75" hidden="false" customHeight="true" outlineLevel="0" collapsed="false">
      <c r="A95" s="17" t="s">
        <v>14</v>
      </c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</row>
    <row r="96" customFormat="false" ht="18.75" hidden="false" customHeight="true" outlineLevel="0" collapsed="false">
      <c r="A96" s="4" t="s">
        <v>188</v>
      </c>
      <c r="B96" s="4" t="s">
        <v>14</v>
      </c>
      <c r="C96" s="17"/>
      <c r="D96" s="17" t="s">
        <v>189</v>
      </c>
      <c r="E96" s="4"/>
      <c r="F96" s="16"/>
      <c r="G96" s="4"/>
      <c r="H96" s="4"/>
      <c r="I96" s="4"/>
      <c r="J96" s="4"/>
      <c r="K96" s="4"/>
      <c r="L96" s="4"/>
      <c r="M96" s="17" t="s">
        <v>190</v>
      </c>
    </row>
    <row r="97" customFormat="false" ht="18.75" hidden="false" customHeight="true" outlineLevel="0" collapsed="false">
      <c r="A97" s="18" t="s">
        <v>191</v>
      </c>
      <c r="B97" s="18" t="s">
        <v>14</v>
      </c>
      <c r="C97" s="19" t="s">
        <v>189</v>
      </c>
      <c r="D97" s="19" t="s">
        <v>152</v>
      </c>
      <c r="E97" s="18" t="s">
        <v>40</v>
      </c>
      <c r="F97" s="20" t="n">
        <v>43.24</v>
      </c>
      <c r="G97" s="21" t="n">
        <v>0</v>
      </c>
      <c r="H97" s="21" t="n">
        <v>90</v>
      </c>
      <c r="I97" s="21" t="n">
        <f aca="false">ROUND(G97+H97,0)</f>
        <v>90</v>
      </c>
      <c r="J97" s="21" t="n">
        <f aca="false">ROUND(F97*G97,0)</f>
        <v>0</v>
      </c>
      <c r="K97" s="21" t="n">
        <f aca="false">ROUND(F97*H97,0)</f>
        <v>3892</v>
      </c>
      <c r="L97" s="21" t="n">
        <f aca="false">ROUND(J97+K97,0)</f>
        <v>3892</v>
      </c>
      <c r="M97" s="19"/>
    </row>
    <row r="98" customFormat="false" ht="18.75" hidden="false" customHeight="true" outlineLevel="0" collapsed="false">
      <c r="A98" s="18" t="s">
        <v>192</v>
      </c>
      <c r="B98" s="18" t="s">
        <v>14</v>
      </c>
      <c r="C98" s="19" t="s">
        <v>189</v>
      </c>
      <c r="D98" s="19" t="s">
        <v>193</v>
      </c>
      <c r="E98" s="18" t="s">
        <v>43</v>
      </c>
      <c r="F98" s="20" t="n">
        <v>12.972</v>
      </c>
      <c r="G98" s="21" t="n">
        <v>1800</v>
      </c>
      <c r="H98" s="21" t="n">
        <v>850</v>
      </c>
      <c r="I98" s="21" t="n">
        <f aca="false">ROUND(G98+H98,0)</f>
        <v>2650</v>
      </c>
      <c r="J98" s="21" t="n">
        <f aca="false">ROUND(F98*G98,0)</f>
        <v>23350</v>
      </c>
      <c r="K98" s="21" t="n">
        <f aca="false">ROUND(F98*H98,0)</f>
        <v>11026</v>
      </c>
      <c r="L98" s="21" t="n">
        <f aca="false">ROUND(J98+K98,0)</f>
        <v>34376</v>
      </c>
      <c r="M98" s="19"/>
    </row>
    <row r="99" customFormat="false" ht="18.75" hidden="false" customHeight="true" outlineLevel="0" collapsed="false">
      <c r="A99" s="18" t="s">
        <v>194</v>
      </c>
      <c r="B99" s="18" t="s">
        <v>14</v>
      </c>
      <c r="C99" s="19" t="s">
        <v>189</v>
      </c>
      <c r="D99" s="19" t="s">
        <v>195</v>
      </c>
      <c r="E99" s="18" t="s">
        <v>40</v>
      </c>
      <c r="F99" s="20" t="n">
        <v>55</v>
      </c>
      <c r="G99" s="21" t="n">
        <v>180</v>
      </c>
      <c r="H99" s="21" t="n">
        <v>170</v>
      </c>
      <c r="I99" s="21" t="n">
        <f aca="false">ROUND(G99+H99,0)</f>
        <v>350</v>
      </c>
      <c r="J99" s="21" t="n">
        <f aca="false">ROUND(F99*G99,0)</f>
        <v>9900</v>
      </c>
      <c r="K99" s="21" t="n">
        <f aca="false">ROUND(F99*H99,0)</f>
        <v>9350</v>
      </c>
      <c r="L99" s="21" t="n">
        <f aca="false">ROUND(J99+K99,0)</f>
        <v>19250</v>
      </c>
      <c r="M99" s="19" t="s">
        <v>196</v>
      </c>
    </row>
    <row r="100" customFormat="false" ht="18.75" hidden="false" customHeight="true" outlineLevel="0" collapsed="false">
      <c r="A100" s="18" t="s">
        <v>197</v>
      </c>
      <c r="B100" s="18" t="s">
        <v>14</v>
      </c>
      <c r="C100" s="19" t="s">
        <v>189</v>
      </c>
      <c r="D100" s="19" t="s">
        <v>198</v>
      </c>
      <c r="E100" s="18" t="s">
        <v>43</v>
      </c>
      <c r="F100" s="20" t="n">
        <v>15</v>
      </c>
      <c r="G100" s="21" t="n">
        <v>1800</v>
      </c>
      <c r="H100" s="21" t="n">
        <v>850</v>
      </c>
      <c r="I100" s="21" t="n">
        <f aca="false">ROUND(G100+H100,0)</f>
        <v>2650</v>
      </c>
      <c r="J100" s="21" t="n">
        <f aca="false">ROUND(F100*G100,0)</f>
        <v>27000</v>
      </c>
      <c r="K100" s="21" t="n">
        <f aca="false">ROUND(F100*H100,0)</f>
        <v>12750</v>
      </c>
      <c r="L100" s="21" t="n">
        <f aca="false">ROUND(J100+K100,0)</f>
        <v>39750</v>
      </c>
      <c r="M100" s="19" t="s">
        <v>118</v>
      </c>
    </row>
    <row r="101" customFormat="false" ht="18.75" hidden="false" customHeight="true" outlineLevel="0" collapsed="false">
      <c r="A101" s="18" t="s">
        <v>199</v>
      </c>
      <c r="B101" s="18" t="s">
        <v>14</v>
      </c>
      <c r="C101" s="19" t="s">
        <v>189</v>
      </c>
      <c r="D101" s="19" t="s">
        <v>200</v>
      </c>
      <c r="E101" s="18" t="s">
        <v>40</v>
      </c>
      <c r="F101" s="20" t="n">
        <v>28</v>
      </c>
      <c r="G101" s="21" t="n">
        <v>400</v>
      </c>
      <c r="H101" s="21" t="n">
        <v>180</v>
      </c>
      <c r="I101" s="21" t="n">
        <f aca="false">ROUND(G101+H101,0)</f>
        <v>580</v>
      </c>
      <c r="J101" s="21" t="n">
        <f aca="false">ROUND(F101*G101,0)</f>
        <v>11200</v>
      </c>
      <c r="K101" s="21" t="n">
        <f aca="false">ROUND(F101*H101,0)</f>
        <v>5040</v>
      </c>
      <c r="L101" s="21" t="n">
        <f aca="false">ROUND(J101+K101,0)</f>
        <v>16240</v>
      </c>
      <c r="M101" s="19" t="s">
        <v>118</v>
      </c>
    </row>
    <row r="102" customFormat="false" ht="18.75" hidden="false" customHeight="true" outlineLevel="0" collapsed="false">
      <c r="A102" s="18" t="s">
        <v>201</v>
      </c>
      <c r="B102" s="18" t="s">
        <v>14</v>
      </c>
      <c r="C102" s="19" t="s">
        <v>189</v>
      </c>
      <c r="D102" s="19" t="s">
        <v>202</v>
      </c>
      <c r="E102" s="18" t="s">
        <v>40</v>
      </c>
      <c r="F102" s="20" t="n">
        <v>44</v>
      </c>
      <c r="G102" s="21" t="n">
        <v>180</v>
      </c>
      <c r="H102" s="21" t="n">
        <v>250</v>
      </c>
      <c r="I102" s="21" t="n">
        <f aca="false">ROUND(G102+H102,0)</f>
        <v>430</v>
      </c>
      <c r="J102" s="21" t="n">
        <f aca="false">ROUND(F102*G102,0)</f>
        <v>7920</v>
      </c>
      <c r="K102" s="21" t="n">
        <f aca="false">ROUND(F102*H102,0)</f>
        <v>11000</v>
      </c>
      <c r="L102" s="21" t="n">
        <f aca="false">ROUND(J102+K102,0)</f>
        <v>18920</v>
      </c>
      <c r="M102" s="19" t="s">
        <v>118</v>
      </c>
    </row>
    <row r="103" customFormat="false" ht="18.75" hidden="false" customHeight="true" outlineLevel="0" collapsed="false">
      <c r="A103" s="18" t="s">
        <v>203</v>
      </c>
      <c r="B103" s="18" t="s">
        <v>14</v>
      </c>
      <c r="C103" s="19" t="s">
        <v>189</v>
      </c>
      <c r="D103" s="19" t="s">
        <v>57</v>
      </c>
      <c r="E103" s="18" t="s">
        <v>58</v>
      </c>
      <c r="F103" s="20" t="n">
        <v>0.764</v>
      </c>
      <c r="G103" s="21" t="n">
        <v>75000</v>
      </c>
      <c r="H103" s="21" t="n">
        <v>28000</v>
      </c>
      <c r="I103" s="21" t="n">
        <f aca="false">ROUND(G103+H103,0)</f>
        <v>103000</v>
      </c>
      <c r="J103" s="21" t="n">
        <f aca="false">ROUND(F103*G103,0)</f>
        <v>57300</v>
      </c>
      <c r="K103" s="21" t="n">
        <f aca="false">ROUND(F103*H103,0)</f>
        <v>21392</v>
      </c>
      <c r="L103" s="21" t="n">
        <f aca="false">ROUND(J103+K103,0)</f>
        <v>78692</v>
      </c>
      <c r="M103" s="19"/>
    </row>
    <row r="104" customFormat="false" ht="18.75" hidden="false" customHeight="true" outlineLevel="0" collapsed="false">
      <c r="A104" s="18" t="s">
        <v>204</v>
      </c>
      <c r="B104" s="18" t="s">
        <v>14</v>
      </c>
      <c r="C104" s="19" t="s">
        <v>189</v>
      </c>
      <c r="D104" s="19" t="s">
        <v>205</v>
      </c>
      <c r="E104" s="18" t="s">
        <v>58</v>
      </c>
      <c r="F104" s="20" t="n">
        <v>0.14</v>
      </c>
      <c r="G104" s="21" t="n">
        <v>120000</v>
      </c>
      <c r="H104" s="21" t="n">
        <v>45000</v>
      </c>
      <c r="I104" s="21" t="n">
        <f aca="false">ROUND(G104+H104,0)</f>
        <v>165000</v>
      </c>
      <c r="J104" s="21" t="n">
        <f aca="false">ROUND(F104*G104,0)</f>
        <v>16800</v>
      </c>
      <c r="K104" s="21" t="n">
        <f aca="false">ROUND(F104*H104,0)</f>
        <v>6300</v>
      </c>
      <c r="L104" s="21" t="n">
        <f aca="false">ROUND(J104+K104,0)</f>
        <v>23100</v>
      </c>
      <c r="M104" s="19"/>
    </row>
    <row r="105" customFormat="false" ht="18.75" hidden="false" customHeight="true" outlineLevel="0" collapsed="false">
      <c r="A105" s="18" t="s">
        <v>206</v>
      </c>
      <c r="B105" s="18" t="s">
        <v>14</v>
      </c>
      <c r="C105" s="19" t="s">
        <v>189</v>
      </c>
      <c r="D105" s="19" t="s">
        <v>207</v>
      </c>
      <c r="E105" s="18" t="s">
        <v>58</v>
      </c>
      <c r="F105" s="20" t="n">
        <v>0.46</v>
      </c>
      <c r="G105" s="21" t="n">
        <v>75000</v>
      </c>
      <c r="H105" s="21" t="n">
        <v>28000</v>
      </c>
      <c r="I105" s="21" t="n">
        <f aca="false">ROUND(G105+H105,0)</f>
        <v>103000</v>
      </c>
      <c r="J105" s="21" t="n">
        <f aca="false">ROUND(F105*G105,0)</f>
        <v>34500</v>
      </c>
      <c r="K105" s="21" t="n">
        <f aca="false">ROUND(F105*H105,0)</f>
        <v>12880</v>
      </c>
      <c r="L105" s="21" t="n">
        <f aca="false">ROUND(J105+K105,0)</f>
        <v>47380</v>
      </c>
      <c r="M105" s="19" t="s">
        <v>208</v>
      </c>
    </row>
    <row r="106" customFormat="false" ht="18.75" hidden="false" customHeight="true" outlineLevel="0" collapsed="false">
      <c r="A106" s="18" t="s">
        <v>209</v>
      </c>
      <c r="B106" s="18" t="s">
        <v>14</v>
      </c>
      <c r="C106" s="19" t="s">
        <v>189</v>
      </c>
      <c r="D106" s="19" t="s">
        <v>63</v>
      </c>
      <c r="E106" s="18" t="s">
        <v>64</v>
      </c>
      <c r="F106" s="20" t="n">
        <v>1</v>
      </c>
      <c r="G106" s="21" t="n">
        <v>45000</v>
      </c>
      <c r="H106" s="21" t="n">
        <v>35000</v>
      </c>
      <c r="I106" s="21" t="n">
        <f aca="false">ROUND(G106+H106,0)</f>
        <v>80000</v>
      </c>
      <c r="J106" s="21" t="n">
        <f aca="false">ROUND(F106*G106,0)</f>
        <v>45000</v>
      </c>
      <c r="K106" s="21" t="n">
        <f aca="false">ROUND(F106*H106,0)</f>
        <v>35000</v>
      </c>
      <c r="L106" s="21" t="n">
        <f aca="false">ROUND(J106+K106,0)</f>
        <v>80000</v>
      </c>
      <c r="M106" s="19"/>
    </row>
    <row r="107" customFormat="false" ht="18.75" hidden="false" customHeight="true" outlineLevel="0" collapsed="false">
      <c r="A107" s="18" t="s">
        <v>210</v>
      </c>
      <c r="B107" s="18" t="s">
        <v>14</v>
      </c>
      <c r="C107" s="19" t="s">
        <v>189</v>
      </c>
      <c r="D107" s="19" t="s">
        <v>211</v>
      </c>
      <c r="E107" s="18" t="s">
        <v>43</v>
      </c>
      <c r="F107" s="20" t="n">
        <v>29</v>
      </c>
      <c r="G107" s="21" t="n">
        <v>7000</v>
      </c>
      <c r="H107" s="21" t="n">
        <v>3200</v>
      </c>
      <c r="I107" s="21" t="n">
        <f aca="false">ROUND(G107+H107,0)</f>
        <v>10200</v>
      </c>
      <c r="J107" s="21" t="n">
        <f aca="false">ROUND(F107*G107,0)</f>
        <v>203000</v>
      </c>
      <c r="K107" s="21" t="n">
        <f aca="false">ROUND(F107*H107,0)</f>
        <v>92800</v>
      </c>
      <c r="L107" s="21" t="n">
        <f aca="false">ROUND(J107+K107,0)</f>
        <v>295800</v>
      </c>
      <c r="M107" s="19" t="s">
        <v>118</v>
      </c>
    </row>
    <row r="108" customFormat="false" ht="18.75" hidden="false" customHeight="true" outlineLevel="0" collapsed="false">
      <c r="A108" s="18" t="s">
        <v>212</v>
      </c>
      <c r="B108" s="18" t="s">
        <v>14</v>
      </c>
      <c r="C108" s="19" t="s">
        <v>189</v>
      </c>
      <c r="D108" s="19" t="s">
        <v>73</v>
      </c>
      <c r="E108" s="18" t="s">
        <v>40</v>
      </c>
      <c r="F108" s="20" t="n">
        <v>43.24</v>
      </c>
      <c r="G108" s="21" t="n">
        <v>0</v>
      </c>
      <c r="H108" s="21" t="n">
        <v>180</v>
      </c>
      <c r="I108" s="21" t="n">
        <f aca="false">ROUND(G108+H108,0)</f>
        <v>180</v>
      </c>
      <c r="J108" s="21" t="n">
        <f aca="false">ROUND(F108*G108,0)</f>
        <v>0</v>
      </c>
      <c r="K108" s="21" t="n">
        <f aca="false">ROUND(F108*H108,0)</f>
        <v>7783</v>
      </c>
      <c r="L108" s="21" t="n">
        <f aca="false">ROUND(J108+K108,0)</f>
        <v>7783</v>
      </c>
      <c r="M108" s="19"/>
    </row>
    <row r="109" customFormat="false" ht="18.75" hidden="false" customHeight="true" outlineLevel="0" collapsed="false">
      <c r="A109" s="18"/>
      <c r="B109" s="18"/>
      <c r="C109" s="19"/>
      <c r="D109" s="19"/>
      <c r="E109" s="18"/>
      <c r="F109" s="20"/>
      <c r="G109" s="21"/>
      <c r="H109" s="21"/>
      <c r="I109" s="21"/>
      <c r="J109" s="21"/>
      <c r="K109" s="21"/>
      <c r="L109" s="21"/>
      <c r="M109" s="19"/>
    </row>
    <row r="110" customFormat="false" ht="18.75" hidden="false" customHeight="true" outlineLevel="0" collapsed="false">
      <c r="A110" s="19" t="s">
        <v>213</v>
      </c>
      <c r="B110" s="19"/>
      <c r="C110" s="19"/>
      <c r="D110" s="19"/>
      <c r="E110" s="19"/>
      <c r="F110" s="19"/>
      <c r="G110" s="19"/>
      <c r="H110" s="19"/>
      <c r="I110" s="19"/>
      <c r="J110" s="22" t="n">
        <f aca="false">SUM(J6:J108)</f>
        <v>94764369</v>
      </c>
      <c r="K110" s="22" t="n">
        <f aca="false">SUM(K6:K108)</f>
        <v>55440345</v>
      </c>
      <c r="L110" s="22" t="n">
        <f aca="false">SUM(L6:L108)</f>
        <v>150204714</v>
      </c>
      <c r="M110" s="19"/>
    </row>
    <row r="111" customFormat="false" ht="18.75" hidden="false" customHeight="true" outlineLevel="0" collapsed="false">
      <c r="A111" s="23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</row>
    <row r="112" customFormat="false" ht="18.75" hidden="false" customHeight="true" outlineLevel="0" collapsed="false">
      <c r="A112" s="23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</row>
    <row r="113" customFormat="false" ht="18.75" hidden="false" customHeight="true" outlineLevel="0" collapsed="false">
      <c r="A113" s="23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</row>
    <row r="114" customFormat="false" ht="18.75" hidden="false" customHeight="true" outlineLevel="0" collapsed="false">
      <c r="A114" s="23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</row>
    <row r="115" customFormat="false" ht="18.75" hidden="false" customHeight="true" outlineLevel="0" collapsed="false">
      <c r="A115" s="23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</row>
    <row r="116" customFormat="false" ht="18.75" hidden="false" customHeight="true" outlineLevel="0" collapsed="false">
      <c r="A116" s="23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</row>
  </sheetData>
  <mergeCells count="8">
    <mergeCell ref="A1:M1"/>
    <mergeCell ref="A2:M2"/>
    <mergeCell ref="A3:M3"/>
    <mergeCell ref="A6:M6"/>
    <mergeCell ref="A33:M33"/>
    <mergeCell ref="A66:M66"/>
    <mergeCell ref="A95:M95"/>
    <mergeCell ref="A110:I110"/>
  </mergeCells>
  <printOptions headings="false" gridLines="false" gridLinesSet="true" horizontalCentered="true" verticalCentered="false"/>
  <pageMargins left="0.179861111111111" right="0.179861111111111" top="0.25" bottom="0.25" header="0.511811023622047" footer="0.1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5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34" activePane="bottomLeft" state="frozen"/>
      <selection pane="topLeft" activeCell="A1" activeCellId="0" sqref="A1"/>
      <selection pane="bottomLeft" activeCell="A59" activeCellId="0" sqref="A59"/>
    </sheetView>
  </sheetViews>
  <sheetFormatPr defaultColWidth="8.59765625" defaultRowHeight="15" zeroHeight="false" outlineLevelRow="0" outlineLevelCol="0"/>
  <cols>
    <col collapsed="false" customWidth="true" hidden="false" outlineLevel="0" max="1" min="1" style="1" width="8"/>
    <col collapsed="false" customWidth="true" hidden="false" outlineLevel="0" max="2" min="2" style="1" width="16"/>
    <col collapsed="false" customWidth="true" hidden="true" outlineLevel="0" max="3" min="3" style="1" width="10"/>
    <col collapsed="false" customWidth="true" hidden="false" outlineLevel="0" max="4" min="4" style="1" width="62"/>
    <col collapsed="false" customWidth="true" hidden="false" outlineLevel="0" max="5" min="5" style="1" width="22"/>
    <col collapsed="false" customWidth="true" hidden="false" outlineLevel="0" max="6" min="6" style="1" width="9"/>
    <col collapsed="false" customWidth="true" hidden="false" outlineLevel="0" max="7" min="7" style="1" width="11"/>
    <col collapsed="false" customWidth="true" hidden="false" outlineLevel="0" max="8" min="8" style="1" width="13"/>
    <col collapsed="false" customWidth="true" hidden="false" outlineLevel="0" max="9" min="9" style="1" width="15"/>
    <col collapsed="false" customWidth="true" hidden="false" outlineLevel="0" max="10" min="10" style="1" width="13"/>
    <col collapsed="false" customWidth="true" hidden="false" outlineLevel="0" max="11" min="11" style="1" width="14"/>
    <col collapsed="false" customWidth="true" hidden="false" outlineLevel="0" max="12" min="12" style="1" width="16"/>
    <col collapsed="false" customWidth="true" hidden="false" outlineLevel="0" max="13" min="13" style="1" width="14"/>
    <col collapsed="false" customWidth="true" hidden="false" outlineLevel="0" max="14" min="14" style="1" width="34"/>
  </cols>
  <sheetData>
    <row r="1" customFormat="false" ht="24" hidden="false" customHeight="true" outlineLevel="0" collapsed="false">
      <c r="A1" s="2" t="s">
        <v>214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customFormat="false" ht="24" hidden="false" customHeight="true" outlineLevel="0" collapsed="false">
      <c r="A2" s="3" t="s">
        <v>25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customFormat="false" ht="24" hidden="false" customHeight="true" outlineLevel="0" collapsed="false">
      <c r="A3" s="3" t="s">
        <v>26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customFormat="false" ht="24" hidden="false" customHeight="true" outlineLevel="0" collapsed="false">
      <c r="A4" s="14"/>
      <c r="B4" s="14"/>
      <c r="C4" s="14"/>
      <c r="D4" s="14"/>
      <c r="E4" s="14"/>
      <c r="F4" s="14"/>
      <c r="G4" s="15"/>
      <c r="H4" s="14"/>
      <c r="I4" s="14"/>
      <c r="J4" s="14"/>
      <c r="K4" s="14"/>
      <c r="L4" s="14"/>
      <c r="M4" s="14"/>
      <c r="N4" s="14"/>
    </row>
    <row r="5" customFormat="false" ht="24" hidden="false" customHeight="true" outlineLevel="0" collapsed="false">
      <c r="A5" s="13" t="s">
        <v>27</v>
      </c>
      <c r="B5" s="13" t="s">
        <v>5</v>
      </c>
      <c r="C5" s="13" t="s">
        <v>4</v>
      </c>
      <c r="D5" s="13" t="s">
        <v>28</v>
      </c>
      <c r="E5" s="13" t="s">
        <v>215</v>
      </c>
      <c r="F5" s="13" t="s">
        <v>29</v>
      </c>
      <c r="G5" s="24" t="s">
        <v>30</v>
      </c>
      <c r="H5" s="13" t="s">
        <v>31</v>
      </c>
      <c r="I5" s="13" t="s">
        <v>32</v>
      </c>
      <c r="J5" s="13" t="s">
        <v>33</v>
      </c>
      <c r="K5" s="13" t="s">
        <v>6</v>
      </c>
      <c r="L5" s="13" t="s">
        <v>7</v>
      </c>
      <c r="M5" s="13" t="s">
        <v>8</v>
      </c>
      <c r="N5" s="13" t="s">
        <v>34</v>
      </c>
    </row>
    <row r="6" s="23" customFormat="true" ht="29.1" hidden="false" customHeight="true" outlineLevel="0" collapsed="false">
      <c r="A6" s="17" t="s">
        <v>16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</row>
    <row r="7" s="23" customFormat="true" ht="29.1" hidden="false" customHeight="true" outlineLevel="0" collapsed="false">
      <c r="A7" s="18" t="s">
        <v>216</v>
      </c>
      <c r="B7" s="18" t="s">
        <v>16</v>
      </c>
      <c r="C7" s="18"/>
      <c r="D7" s="18" t="s">
        <v>217</v>
      </c>
      <c r="E7" s="18"/>
      <c r="F7" s="18"/>
      <c r="G7" s="20"/>
      <c r="H7" s="18"/>
      <c r="I7" s="18"/>
      <c r="J7" s="18"/>
      <c r="K7" s="18"/>
      <c r="L7" s="18"/>
      <c r="M7" s="18"/>
      <c r="N7" s="19" t="s">
        <v>218</v>
      </c>
    </row>
    <row r="8" s="23" customFormat="true" ht="29.1" hidden="false" customHeight="true" outlineLevel="0" collapsed="false">
      <c r="A8" s="18" t="s">
        <v>219</v>
      </c>
      <c r="B8" s="18" t="s">
        <v>16</v>
      </c>
      <c r="C8" s="18" t="s">
        <v>217</v>
      </c>
      <c r="D8" s="18" t="s">
        <v>220</v>
      </c>
      <c r="E8" s="18" t="s">
        <v>221</v>
      </c>
      <c r="F8" s="18" t="s">
        <v>43</v>
      </c>
      <c r="G8" s="20" t="n">
        <v>105</v>
      </c>
      <c r="H8" s="21" t="n">
        <v>7000</v>
      </c>
      <c r="I8" s="21" t="n">
        <v>3200</v>
      </c>
      <c r="J8" s="21" t="n">
        <f aca="false">ROUND(H8+I8,0)</f>
        <v>10200</v>
      </c>
      <c r="K8" s="21" t="n">
        <f aca="false">ROUND(G8*H8,0)</f>
        <v>735000</v>
      </c>
      <c r="L8" s="21" t="n">
        <f aca="false">ROUND(G8*I8,0)</f>
        <v>336000</v>
      </c>
      <c r="M8" s="21" t="n">
        <f aca="false">ROUND(K8+L8,0)</f>
        <v>1071000</v>
      </c>
      <c r="N8" s="19" t="s">
        <v>118</v>
      </c>
    </row>
    <row r="9" s="23" customFormat="true" ht="29.1" hidden="false" customHeight="true" outlineLevel="0" collapsed="false">
      <c r="A9" s="18" t="s">
        <v>222</v>
      </c>
      <c r="B9" s="18" t="s">
        <v>16</v>
      </c>
      <c r="C9" s="18" t="s">
        <v>217</v>
      </c>
      <c r="D9" s="18" t="s">
        <v>223</v>
      </c>
      <c r="E9" s="18" t="s">
        <v>221</v>
      </c>
      <c r="F9" s="18" t="s">
        <v>43</v>
      </c>
      <c r="G9" s="20" t="n">
        <v>429</v>
      </c>
      <c r="H9" s="21" t="n">
        <v>7000</v>
      </c>
      <c r="I9" s="21" t="n">
        <v>3300</v>
      </c>
      <c r="J9" s="21" t="n">
        <f aca="false">ROUND(H9+I9,0)</f>
        <v>10300</v>
      </c>
      <c r="K9" s="21" t="n">
        <f aca="false">ROUND(G9*H9,0)</f>
        <v>3003000</v>
      </c>
      <c r="L9" s="21" t="n">
        <f aca="false">ROUND(G9*I9,0)</f>
        <v>1415700</v>
      </c>
      <c r="M9" s="21" t="n">
        <f aca="false">ROUND(K9+L9,0)</f>
        <v>4418700</v>
      </c>
      <c r="N9" s="19" t="s">
        <v>118</v>
      </c>
    </row>
    <row r="10" s="23" customFormat="true" ht="29.1" hidden="false" customHeight="true" outlineLevel="0" collapsed="false">
      <c r="A10" s="18" t="s">
        <v>224</v>
      </c>
      <c r="B10" s="18" t="s">
        <v>16</v>
      </c>
      <c r="C10" s="18" t="s">
        <v>217</v>
      </c>
      <c r="D10" s="18" t="s">
        <v>225</v>
      </c>
      <c r="E10" s="18" t="s">
        <v>226</v>
      </c>
      <c r="F10" s="18" t="s">
        <v>132</v>
      </c>
      <c r="G10" s="20" t="n">
        <v>35792</v>
      </c>
      <c r="H10" s="21" t="n">
        <v>130</v>
      </c>
      <c r="I10" s="21" t="n">
        <v>65</v>
      </c>
      <c r="J10" s="21" t="n">
        <f aca="false">ROUND(H10+I10,0)</f>
        <v>195</v>
      </c>
      <c r="K10" s="21" t="n">
        <f aca="false">ROUND(G10*H10,0)</f>
        <v>4652960</v>
      </c>
      <c r="L10" s="21" t="n">
        <f aca="false">ROUND(G10*I10,0)</f>
        <v>2326480</v>
      </c>
      <c r="M10" s="21" t="n">
        <f aca="false">ROUND(K10+L10,0)</f>
        <v>6979440</v>
      </c>
      <c r="N10" s="19"/>
    </row>
    <row r="11" s="23" customFormat="true" ht="29.1" hidden="false" customHeight="true" outlineLevel="0" collapsed="false">
      <c r="A11" s="18"/>
      <c r="B11" s="18" t="s">
        <v>16</v>
      </c>
      <c r="C11" s="18"/>
      <c r="D11" s="18" t="s">
        <v>227</v>
      </c>
      <c r="E11" s="18"/>
      <c r="F11" s="18"/>
      <c r="G11" s="20"/>
      <c r="H11" s="18"/>
      <c r="I11" s="18"/>
      <c r="J11" s="18"/>
      <c r="K11" s="18"/>
      <c r="L11" s="18"/>
      <c r="M11" s="18"/>
      <c r="N11" s="19"/>
    </row>
    <row r="12" s="23" customFormat="true" ht="29.1" hidden="false" customHeight="true" outlineLevel="0" collapsed="false">
      <c r="A12" s="18" t="s">
        <v>228</v>
      </c>
      <c r="B12" s="18" t="s">
        <v>16</v>
      </c>
      <c r="C12" s="18" t="s">
        <v>227</v>
      </c>
      <c r="D12" s="18" t="s">
        <v>229</v>
      </c>
      <c r="E12" s="18" t="s">
        <v>230</v>
      </c>
      <c r="F12" s="18" t="s">
        <v>58</v>
      </c>
      <c r="G12" s="20" t="n">
        <v>22.18076</v>
      </c>
      <c r="H12" s="21" t="n">
        <v>75000</v>
      </c>
      <c r="I12" s="21" t="n">
        <v>28000</v>
      </c>
      <c r="J12" s="21" t="n">
        <f aca="false">ROUND(H12+I12,0)</f>
        <v>103000</v>
      </c>
      <c r="K12" s="21" t="n">
        <f aca="false">ROUND(G12*H12,0)</f>
        <v>1663557</v>
      </c>
      <c r="L12" s="21" t="n">
        <f aca="false">ROUND(G12*I12,0)</f>
        <v>621061</v>
      </c>
      <c r="M12" s="21" t="n">
        <f aca="false">ROUND(K12+L12,0)</f>
        <v>2284618</v>
      </c>
      <c r="N12" s="19"/>
    </row>
    <row r="13" s="23" customFormat="true" ht="29.1" hidden="false" customHeight="true" outlineLevel="0" collapsed="false">
      <c r="A13" s="18" t="s">
        <v>231</v>
      </c>
      <c r="B13" s="18" t="s">
        <v>16</v>
      </c>
      <c r="C13" s="18" t="s">
        <v>227</v>
      </c>
      <c r="D13" s="18" t="s">
        <v>232</v>
      </c>
      <c r="E13" s="18" t="s">
        <v>230</v>
      </c>
      <c r="F13" s="18" t="s">
        <v>58</v>
      </c>
      <c r="G13" s="20" t="n">
        <v>9.23427</v>
      </c>
      <c r="H13" s="21" t="n">
        <v>75000</v>
      </c>
      <c r="I13" s="21" t="n">
        <v>28000</v>
      </c>
      <c r="J13" s="21" t="n">
        <f aca="false">ROUND(H13+I13,0)</f>
        <v>103000</v>
      </c>
      <c r="K13" s="21" t="n">
        <f aca="false">ROUND(G13*H13,0)</f>
        <v>692570</v>
      </c>
      <c r="L13" s="21" t="n">
        <f aca="false">ROUND(G13*I13,0)</f>
        <v>258560</v>
      </c>
      <c r="M13" s="21" t="n">
        <f aca="false">ROUND(K13+L13,0)</f>
        <v>951130</v>
      </c>
      <c r="N13" s="19"/>
    </row>
    <row r="14" s="23" customFormat="true" ht="29.1" hidden="false" customHeight="true" outlineLevel="0" collapsed="false">
      <c r="A14" s="18" t="s">
        <v>233</v>
      </c>
      <c r="B14" s="18" t="s">
        <v>16</v>
      </c>
      <c r="C14" s="18" t="s">
        <v>227</v>
      </c>
      <c r="D14" s="18" t="s">
        <v>234</v>
      </c>
      <c r="E14" s="18" t="s">
        <v>230</v>
      </c>
      <c r="F14" s="18" t="s">
        <v>58</v>
      </c>
      <c r="G14" s="20" t="n">
        <v>17.94766</v>
      </c>
      <c r="H14" s="21" t="n">
        <v>75000</v>
      </c>
      <c r="I14" s="21" t="n">
        <v>28000</v>
      </c>
      <c r="J14" s="21" t="n">
        <f aca="false">ROUND(H14+I14,0)</f>
        <v>103000</v>
      </c>
      <c r="K14" s="21" t="n">
        <f aca="false">ROUND(G14*H14,0)</f>
        <v>1346075</v>
      </c>
      <c r="L14" s="21" t="n">
        <f aca="false">ROUND(G14*I14,0)</f>
        <v>502534</v>
      </c>
      <c r="M14" s="21" t="n">
        <f aca="false">ROUND(K14+L14,0)</f>
        <v>1848609</v>
      </c>
      <c r="N14" s="19"/>
    </row>
    <row r="15" s="23" customFormat="true" ht="29.1" hidden="false" customHeight="true" outlineLevel="0" collapsed="false">
      <c r="A15" s="18" t="s">
        <v>235</v>
      </c>
      <c r="B15" s="18" t="s">
        <v>16</v>
      </c>
      <c r="C15" s="18" t="s">
        <v>227</v>
      </c>
      <c r="D15" s="18" t="s">
        <v>236</v>
      </c>
      <c r="E15" s="18" t="s">
        <v>237</v>
      </c>
      <c r="F15" s="18" t="s">
        <v>58</v>
      </c>
      <c r="G15" s="20" t="n">
        <v>3.0582</v>
      </c>
      <c r="H15" s="21" t="n">
        <v>78000</v>
      </c>
      <c r="I15" s="21" t="n">
        <v>28000</v>
      </c>
      <c r="J15" s="21" t="n">
        <f aca="false">ROUND(H15+I15,0)</f>
        <v>106000</v>
      </c>
      <c r="K15" s="21" t="n">
        <f aca="false">ROUND(G15*H15,0)</f>
        <v>238540</v>
      </c>
      <c r="L15" s="21" t="n">
        <f aca="false">ROUND(G15*I15,0)</f>
        <v>85630</v>
      </c>
      <c r="M15" s="21" t="n">
        <f aca="false">ROUND(K15+L15,0)</f>
        <v>324170</v>
      </c>
      <c r="N15" s="19"/>
    </row>
    <row r="16" s="23" customFormat="true" ht="29.1" hidden="false" customHeight="true" outlineLevel="0" collapsed="false">
      <c r="A16" s="18"/>
      <c r="B16" s="18" t="s">
        <v>16</v>
      </c>
      <c r="C16" s="18"/>
      <c r="D16" s="18" t="s">
        <v>238</v>
      </c>
      <c r="E16" s="18"/>
      <c r="F16" s="18"/>
      <c r="G16" s="20"/>
      <c r="H16" s="18"/>
      <c r="I16" s="18"/>
      <c r="J16" s="18"/>
      <c r="K16" s="18"/>
      <c r="L16" s="18"/>
      <c r="M16" s="18"/>
      <c r="N16" s="19"/>
    </row>
    <row r="17" s="23" customFormat="true" ht="29.1" hidden="false" customHeight="true" outlineLevel="0" collapsed="false">
      <c r="A17" s="18" t="s">
        <v>239</v>
      </c>
      <c r="B17" s="18" t="s">
        <v>16</v>
      </c>
      <c r="C17" s="18" t="s">
        <v>238</v>
      </c>
      <c r="D17" s="18" t="s">
        <v>229</v>
      </c>
      <c r="E17" s="18" t="s">
        <v>230</v>
      </c>
      <c r="F17" s="18" t="s">
        <v>58</v>
      </c>
      <c r="G17" s="20" t="n">
        <v>0.28656</v>
      </c>
      <c r="H17" s="21" t="n">
        <v>75000</v>
      </c>
      <c r="I17" s="21" t="n">
        <v>28000</v>
      </c>
      <c r="J17" s="21" t="n">
        <f aca="false">ROUND(H17+I17,0)</f>
        <v>103000</v>
      </c>
      <c r="K17" s="21" t="n">
        <f aca="false">ROUND(G17*H17,0)</f>
        <v>21492</v>
      </c>
      <c r="L17" s="21" t="n">
        <f aca="false">ROUND(G17*I17,0)</f>
        <v>8024</v>
      </c>
      <c r="M17" s="21" t="n">
        <f aca="false">ROUND(K17+L17,0)</f>
        <v>29516</v>
      </c>
      <c r="N17" s="19"/>
    </row>
    <row r="18" s="23" customFormat="true" ht="29.1" hidden="false" customHeight="true" outlineLevel="0" collapsed="false">
      <c r="A18" s="18" t="s">
        <v>240</v>
      </c>
      <c r="B18" s="18" t="s">
        <v>16</v>
      </c>
      <c r="C18" s="18" t="s">
        <v>238</v>
      </c>
      <c r="D18" s="18" t="s">
        <v>241</v>
      </c>
      <c r="E18" s="18" t="s">
        <v>242</v>
      </c>
      <c r="F18" s="18" t="s">
        <v>58</v>
      </c>
      <c r="G18" s="20" t="n">
        <v>1.69356</v>
      </c>
      <c r="H18" s="21" t="n">
        <v>120000</v>
      </c>
      <c r="I18" s="21" t="n">
        <v>45000</v>
      </c>
      <c r="J18" s="21" t="n">
        <f aca="false">ROUND(H18+I18,0)</f>
        <v>165000</v>
      </c>
      <c r="K18" s="21" t="n">
        <f aca="false">ROUND(G18*H18,0)</f>
        <v>203227</v>
      </c>
      <c r="L18" s="21" t="n">
        <f aca="false">ROUND(G18*I18,0)</f>
        <v>76210</v>
      </c>
      <c r="M18" s="21" t="n">
        <f aca="false">ROUND(K18+L18,0)</f>
        <v>279437</v>
      </c>
      <c r="N18" s="19"/>
    </row>
    <row r="19" s="23" customFormat="true" ht="29.1" hidden="false" customHeight="true" outlineLevel="0" collapsed="false">
      <c r="A19" s="18" t="s">
        <v>243</v>
      </c>
      <c r="B19" s="18" t="s">
        <v>16</v>
      </c>
      <c r="C19" s="18" t="s">
        <v>238</v>
      </c>
      <c r="D19" s="18" t="s">
        <v>244</v>
      </c>
      <c r="E19" s="18" t="s">
        <v>245</v>
      </c>
      <c r="F19" s="18" t="s">
        <v>58</v>
      </c>
      <c r="G19" s="20" t="n">
        <v>0.33624</v>
      </c>
      <c r="H19" s="21" t="n">
        <v>120000</v>
      </c>
      <c r="I19" s="21" t="n">
        <v>45000</v>
      </c>
      <c r="J19" s="21" t="n">
        <f aca="false">ROUND(H19+I19,0)</f>
        <v>165000</v>
      </c>
      <c r="K19" s="21" t="n">
        <f aca="false">ROUND(G19*H19,0)</f>
        <v>40349</v>
      </c>
      <c r="L19" s="21" t="n">
        <f aca="false">ROUND(G19*I19,0)</f>
        <v>15131</v>
      </c>
      <c r="M19" s="21" t="n">
        <f aca="false">ROUND(K19+L19,0)</f>
        <v>55480</v>
      </c>
      <c r="N19" s="19"/>
    </row>
    <row r="20" s="23" customFormat="true" ht="29.1" hidden="false" customHeight="true" outlineLevel="0" collapsed="false">
      <c r="A20" s="18" t="s">
        <v>246</v>
      </c>
      <c r="B20" s="18" t="s">
        <v>16</v>
      </c>
      <c r="C20" s="18" t="s">
        <v>238</v>
      </c>
      <c r="D20" s="18" t="s">
        <v>247</v>
      </c>
      <c r="E20" s="18" t="s">
        <v>248</v>
      </c>
      <c r="F20" s="18" t="s">
        <v>58</v>
      </c>
      <c r="G20" s="20" t="n">
        <v>3.7314</v>
      </c>
      <c r="H20" s="21" t="n">
        <v>120000</v>
      </c>
      <c r="I20" s="21" t="n">
        <v>45000</v>
      </c>
      <c r="J20" s="21" t="n">
        <f aca="false">ROUND(H20+I20,0)</f>
        <v>165000</v>
      </c>
      <c r="K20" s="21" t="n">
        <f aca="false">ROUND(G20*H20,0)</f>
        <v>447768</v>
      </c>
      <c r="L20" s="21" t="n">
        <f aca="false">ROUND(G20*I20,0)</f>
        <v>167913</v>
      </c>
      <c r="M20" s="21" t="n">
        <f aca="false">ROUND(K20+L20,0)</f>
        <v>615681</v>
      </c>
      <c r="N20" s="19"/>
    </row>
    <row r="21" s="23" customFormat="true" ht="29.1" hidden="false" customHeight="true" outlineLevel="0" collapsed="false">
      <c r="A21" s="17" t="s">
        <v>17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</row>
    <row r="22" s="23" customFormat="true" ht="29.1" hidden="false" customHeight="true" outlineLevel="0" collapsed="false">
      <c r="A22" s="18" t="s">
        <v>249</v>
      </c>
      <c r="B22" s="18" t="s">
        <v>17</v>
      </c>
      <c r="C22" s="18"/>
      <c r="D22" s="18" t="s">
        <v>217</v>
      </c>
      <c r="E22" s="18"/>
      <c r="F22" s="18"/>
      <c r="G22" s="20"/>
      <c r="H22" s="18"/>
      <c r="I22" s="18"/>
      <c r="J22" s="18"/>
      <c r="K22" s="18"/>
      <c r="L22" s="18"/>
      <c r="M22" s="18"/>
      <c r="N22" s="19" t="s">
        <v>250</v>
      </c>
    </row>
    <row r="23" s="23" customFormat="true" ht="29.1" hidden="false" customHeight="true" outlineLevel="0" collapsed="false">
      <c r="A23" s="18" t="s">
        <v>251</v>
      </c>
      <c r="B23" s="18" t="s">
        <v>17</v>
      </c>
      <c r="C23" s="18" t="s">
        <v>217</v>
      </c>
      <c r="D23" s="18" t="s">
        <v>252</v>
      </c>
      <c r="E23" s="18" t="s">
        <v>221</v>
      </c>
      <c r="F23" s="18" t="s">
        <v>43</v>
      </c>
      <c r="G23" s="20" t="n">
        <v>45</v>
      </c>
      <c r="H23" s="21" t="n">
        <v>7000</v>
      </c>
      <c r="I23" s="21" t="n">
        <v>3200</v>
      </c>
      <c r="J23" s="21" t="n">
        <f aca="false">ROUND(H23+I23,0)</f>
        <v>10200</v>
      </c>
      <c r="K23" s="21" t="n">
        <f aca="false">ROUND(G23*H23,0)</f>
        <v>315000</v>
      </c>
      <c r="L23" s="21" t="n">
        <f aca="false">ROUND(G23*I23,0)</f>
        <v>144000</v>
      </c>
      <c r="M23" s="21" t="n">
        <f aca="false">ROUND(K23+L23,0)</f>
        <v>459000</v>
      </c>
      <c r="N23" s="19" t="s">
        <v>118</v>
      </c>
    </row>
    <row r="24" s="23" customFormat="true" ht="29.1" hidden="false" customHeight="true" outlineLevel="0" collapsed="false">
      <c r="A24" s="18"/>
      <c r="B24" s="18" t="s">
        <v>17</v>
      </c>
      <c r="C24" s="18"/>
      <c r="D24" s="18" t="s">
        <v>227</v>
      </c>
      <c r="E24" s="18"/>
      <c r="F24" s="18"/>
      <c r="G24" s="20"/>
      <c r="H24" s="18"/>
      <c r="I24" s="18"/>
      <c r="J24" s="18"/>
      <c r="K24" s="18"/>
      <c r="L24" s="18"/>
      <c r="M24" s="18"/>
      <c r="N24" s="19"/>
    </row>
    <row r="25" s="23" customFormat="true" ht="29.1" hidden="false" customHeight="true" outlineLevel="0" collapsed="false">
      <c r="A25" s="18" t="s">
        <v>253</v>
      </c>
      <c r="B25" s="18" t="s">
        <v>17</v>
      </c>
      <c r="C25" s="18" t="s">
        <v>227</v>
      </c>
      <c r="D25" s="18" t="s">
        <v>232</v>
      </c>
      <c r="E25" s="18" t="s">
        <v>230</v>
      </c>
      <c r="F25" s="18" t="s">
        <v>58</v>
      </c>
      <c r="G25" s="20" t="n">
        <v>1.9</v>
      </c>
      <c r="H25" s="21" t="n">
        <v>75000</v>
      </c>
      <c r="I25" s="21" t="n">
        <v>28000</v>
      </c>
      <c r="J25" s="21" t="n">
        <f aca="false">ROUND(H25+I25,0)</f>
        <v>103000</v>
      </c>
      <c r="K25" s="21" t="n">
        <f aca="false">ROUND(G25*H25,0)</f>
        <v>142500</v>
      </c>
      <c r="L25" s="21" t="n">
        <f aca="false">ROUND(G25*I25,0)</f>
        <v>53200</v>
      </c>
      <c r="M25" s="21" t="n">
        <f aca="false">ROUND(K25+L25,0)</f>
        <v>195700</v>
      </c>
      <c r="N25" s="19" t="s">
        <v>118</v>
      </c>
    </row>
    <row r="26" s="23" customFormat="true" ht="29.1" hidden="false" customHeight="true" outlineLevel="0" collapsed="false">
      <c r="A26" s="18" t="s">
        <v>254</v>
      </c>
      <c r="B26" s="18" t="s">
        <v>17</v>
      </c>
      <c r="C26" s="18" t="s">
        <v>227</v>
      </c>
      <c r="D26" s="18" t="s">
        <v>255</v>
      </c>
      <c r="E26" s="18" t="s">
        <v>256</v>
      </c>
      <c r="F26" s="18" t="s">
        <v>58</v>
      </c>
      <c r="G26" s="20" t="n">
        <v>1.4</v>
      </c>
      <c r="H26" s="21" t="n">
        <v>78000</v>
      </c>
      <c r="I26" s="21" t="n">
        <v>28000</v>
      </c>
      <c r="J26" s="21" t="n">
        <f aca="false">ROUND(H26+I26,0)</f>
        <v>106000</v>
      </c>
      <c r="K26" s="21" t="n">
        <f aca="false">ROUND(G26*H26,0)</f>
        <v>109200</v>
      </c>
      <c r="L26" s="21" t="n">
        <f aca="false">ROUND(G26*I26,0)</f>
        <v>39200</v>
      </c>
      <c r="M26" s="21" t="n">
        <f aca="false">ROUND(K26+L26,0)</f>
        <v>148400</v>
      </c>
      <c r="N26" s="19" t="s">
        <v>118</v>
      </c>
    </row>
    <row r="27" s="23" customFormat="true" ht="29.1" hidden="false" customHeight="true" outlineLevel="0" collapsed="false">
      <c r="A27" s="18"/>
      <c r="B27" s="18" t="s">
        <v>17</v>
      </c>
      <c r="C27" s="18"/>
      <c r="D27" s="18" t="s">
        <v>238</v>
      </c>
      <c r="E27" s="18"/>
      <c r="F27" s="18"/>
      <c r="G27" s="20"/>
      <c r="H27" s="18"/>
      <c r="I27" s="18"/>
      <c r="J27" s="18"/>
      <c r="K27" s="18"/>
      <c r="L27" s="18"/>
      <c r="M27" s="18"/>
      <c r="N27" s="19"/>
    </row>
    <row r="28" s="23" customFormat="true" ht="29.1" hidden="false" customHeight="true" outlineLevel="0" collapsed="false">
      <c r="A28" s="18" t="s">
        <v>257</v>
      </c>
      <c r="B28" s="18" t="s">
        <v>17</v>
      </c>
      <c r="C28" s="18" t="s">
        <v>238</v>
      </c>
      <c r="D28" s="18" t="s">
        <v>258</v>
      </c>
      <c r="E28" s="18" t="s">
        <v>230</v>
      </c>
      <c r="F28" s="18" t="s">
        <v>58</v>
      </c>
      <c r="G28" s="20" t="n">
        <v>0.0095</v>
      </c>
      <c r="H28" s="21" t="n">
        <v>75000</v>
      </c>
      <c r="I28" s="21" t="n">
        <v>28000</v>
      </c>
      <c r="J28" s="21" t="n">
        <f aca="false">ROUND(H28+I28,0)</f>
        <v>103000</v>
      </c>
      <c r="K28" s="21" t="n">
        <f aca="false">ROUND(G28*H28,0)</f>
        <v>713</v>
      </c>
      <c r="L28" s="21" t="n">
        <f aca="false">ROUND(G28*I28,0)</f>
        <v>266</v>
      </c>
      <c r="M28" s="21" t="n">
        <f aca="false">ROUND(K28+L28,0)</f>
        <v>979</v>
      </c>
      <c r="N28" s="19"/>
    </row>
    <row r="29" s="23" customFormat="true" ht="29.1" hidden="false" customHeight="true" outlineLevel="0" collapsed="false">
      <c r="A29" s="18" t="s">
        <v>259</v>
      </c>
      <c r="B29" s="18" t="s">
        <v>17</v>
      </c>
      <c r="C29" s="18" t="s">
        <v>238</v>
      </c>
      <c r="D29" s="18" t="s">
        <v>260</v>
      </c>
      <c r="E29" s="18" t="s">
        <v>245</v>
      </c>
      <c r="F29" s="18" t="s">
        <v>58</v>
      </c>
      <c r="G29" s="20" t="n">
        <v>0.0081</v>
      </c>
      <c r="H29" s="21" t="n">
        <v>120000</v>
      </c>
      <c r="I29" s="21" t="n">
        <v>45000</v>
      </c>
      <c r="J29" s="21" t="n">
        <f aca="false">ROUND(H29+I29,0)</f>
        <v>165000</v>
      </c>
      <c r="K29" s="21" t="n">
        <f aca="false">ROUND(G29*H29,0)</f>
        <v>972</v>
      </c>
      <c r="L29" s="21" t="n">
        <f aca="false">ROUND(G29*I29,0)</f>
        <v>365</v>
      </c>
      <c r="M29" s="21" t="n">
        <f aca="false">ROUND(K29+L29,0)</f>
        <v>1337</v>
      </c>
      <c r="N29" s="19"/>
    </row>
    <row r="30" s="23" customFormat="true" ht="29.1" hidden="false" customHeight="true" outlineLevel="0" collapsed="false">
      <c r="A30" s="18" t="s">
        <v>261</v>
      </c>
      <c r="B30" s="18" t="s">
        <v>17</v>
      </c>
      <c r="C30" s="18" t="s">
        <v>238</v>
      </c>
      <c r="D30" s="18" t="s">
        <v>262</v>
      </c>
      <c r="E30" s="18" t="s">
        <v>248</v>
      </c>
      <c r="F30" s="18" t="s">
        <v>58</v>
      </c>
      <c r="G30" s="20" t="n">
        <v>0.0033</v>
      </c>
      <c r="H30" s="21" t="n">
        <v>120000</v>
      </c>
      <c r="I30" s="21" t="n">
        <v>45000</v>
      </c>
      <c r="J30" s="21" t="n">
        <f aca="false">ROUND(H30+I30,0)</f>
        <v>165000</v>
      </c>
      <c r="K30" s="21" t="n">
        <f aca="false">ROUND(G30*H30,0)</f>
        <v>396</v>
      </c>
      <c r="L30" s="21" t="n">
        <f aca="false">ROUND(G30*I30,0)</f>
        <v>149</v>
      </c>
      <c r="M30" s="21" t="n">
        <f aca="false">ROUND(K30+L30,0)</f>
        <v>545</v>
      </c>
      <c r="N30" s="19"/>
    </row>
    <row r="31" s="23" customFormat="true" ht="29.1" hidden="false" customHeight="true" outlineLevel="0" collapsed="false">
      <c r="A31" s="18" t="s">
        <v>263</v>
      </c>
      <c r="B31" s="18" t="s">
        <v>17</v>
      </c>
      <c r="C31" s="18" t="s">
        <v>238</v>
      </c>
      <c r="D31" s="18" t="s">
        <v>264</v>
      </c>
      <c r="E31" s="18" t="s">
        <v>242</v>
      </c>
      <c r="F31" s="18" t="s">
        <v>58</v>
      </c>
      <c r="G31" s="20" t="n">
        <v>0.1484</v>
      </c>
      <c r="H31" s="21" t="n">
        <v>120000</v>
      </c>
      <c r="I31" s="21" t="n">
        <v>45000</v>
      </c>
      <c r="J31" s="21" t="n">
        <f aca="false">ROUND(H31+I31,0)</f>
        <v>165000</v>
      </c>
      <c r="K31" s="21" t="n">
        <f aca="false">ROUND(G31*H31,0)</f>
        <v>17808</v>
      </c>
      <c r="L31" s="21" t="n">
        <f aca="false">ROUND(G31*I31,0)</f>
        <v>6678</v>
      </c>
      <c r="M31" s="21" t="n">
        <f aca="false">ROUND(K31+L31,0)</f>
        <v>24486</v>
      </c>
      <c r="N31" s="19"/>
    </row>
    <row r="32" s="23" customFormat="true" ht="29.1" hidden="false" customHeight="true" outlineLevel="0" collapsed="false">
      <c r="A32" s="18" t="s">
        <v>265</v>
      </c>
      <c r="B32" s="18" t="s">
        <v>17</v>
      </c>
      <c r="C32" s="18" t="s">
        <v>238</v>
      </c>
      <c r="D32" s="18" t="s">
        <v>266</v>
      </c>
      <c r="E32" s="18" t="s">
        <v>226</v>
      </c>
      <c r="F32" s="18" t="s">
        <v>132</v>
      </c>
      <c r="G32" s="20" t="n">
        <v>3525.4</v>
      </c>
      <c r="H32" s="21" t="n">
        <v>130</v>
      </c>
      <c r="I32" s="21" t="n">
        <v>65</v>
      </c>
      <c r="J32" s="21" t="n">
        <f aca="false">ROUND(H32+I32,0)</f>
        <v>195</v>
      </c>
      <c r="K32" s="21" t="n">
        <f aca="false">ROUND(G32*H32,0)</f>
        <v>458302</v>
      </c>
      <c r="L32" s="21" t="n">
        <f aca="false">ROUND(G32*I32,0)</f>
        <v>229151</v>
      </c>
      <c r="M32" s="21" t="n">
        <f aca="false">ROUND(K32+L32,0)</f>
        <v>687453</v>
      </c>
      <c r="N32" s="19"/>
    </row>
    <row r="33" s="23" customFormat="true" ht="29.1" hidden="false" customHeight="true" outlineLevel="0" collapsed="false">
      <c r="A33" s="18" t="s">
        <v>267</v>
      </c>
      <c r="B33" s="18" t="s">
        <v>17</v>
      </c>
      <c r="C33" s="18"/>
      <c r="D33" s="18" t="s">
        <v>268</v>
      </c>
      <c r="E33" s="18"/>
      <c r="F33" s="18"/>
      <c r="G33" s="20"/>
      <c r="H33" s="18"/>
      <c r="I33" s="18"/>
      <c r="J33" s="18"/>
      <c r="K33" s="18"/>
      <c r="L33" s="18"/>
      <c r="M33" s="18"/>
      <c r="N33" s="19" t="s">
        <v>250</v>
      </c>
    </row>
    <row r="34" s="23" customFormat="true" ht="29.1" hidden="false" customHeight="true" outlineLevel="0" collapsed="false">
      <c r="A34" s="18" t="s">
        <v>269</v>
      </c>
      <c r="B34" s="18" t="s">
        <v>17</v>
      </c>
      <c r="C34" s="18" t="s">
        <v>268</v>
      </c>
      <c r="D34" s="18" t="s">
        <v>270</v>
      </c>
      <c r="E34" s="18" t="s">
        <v>271</v>
      </c>
      <c r="F34" s="18" t="s">
        <v>40</v>
      </c>
      <c r="G34" s="20" t="n">
        <v>10.2</v>
      </c>
      <c r="H34" s="21" t="n">
        <v>4600</v>
      </c>
      <c r="I34" s="21" t="n">
        <v>1800</v>
      </c>
      <c r="J34" s="21" t="n">
        <f aca="false">ROUND(H34+I34,0)</f>
        <v>6400</v>
      </c>
      <c r="K34" s="21" t="n">
        <f aca="false">ROUND(G34*H34,0)</f>
        <v>46920</v>
      </c>
      <c r="L34" s="21" t="n">
        <f aca="false">ROUND(G34*I34,0)</f>
        <v>18360</v>
      </c>
      <c r="M34" s="21" t="n">
        <f aca="false">ROUND(K34+L34,0)</f>
        <v>65280</v>
      </c>
      <c r="N34" s="19"/>
    </row>
    <row r="35" s="23" customFormat="true" ht="29.1" hidden="false" customHeight="true" outlineLevel="0" collapsed="false">
      <c r="A35" s="18" t="s">
        <v>272</v>
      </c>
      <c r="B35" s="18" t="s">
        <v>17</v>
      </c>
      <c r="C35" s="18" t="s">
        <v>268</v>
      </c>
      <c r="D35" s="18" t="s">
        <v>273</v>
      </c>
      <c r="E35" s="18" t="s">
        <v>274</v>
      </c>
      <c r="F35" s="18" t="s">
        <v>132</v>
      </c>
      <c r="G35" s="20" t="n">
        <v>143.2</v>
      </c>
      <c r="H35" s="21" t="n">
        <v>130</v>
      </c>
      <c r="I35" s="21" t="n">
        <v>65</v>
      </c>
      <c r="J35" s="21" t="n">
        <f aca="false">ROUND(H35+I35,0)</f>
        <v>195</v>
      </c>
      <c r="K35" s="21" t="n">
        <f aca="false">ROUND(G35*H35,0)</f>
        <v>18616</v>
      </c>
      <c r="L35" s="21" t="n">
        <f aca="false">ROUND(G35*I35,0)</f>
        <v>9308</v>
      </c>
      <c r="M35" s="21" t="n">
        <f aca="false">ROUND(K35+L35,0)</f>
        <v>27924</v>
      </c>
      <c r="N35" s="19"/>
    </row>
    <row r="36" s="23" customFormat="true" ht="29.1" hidden="false" customHeight="true" outlineLevel="0" collapsed="false">
      <c r="A36" s="18" t="s">
        <v>275</v>
      </c>
      <c r="B36" s="18" t="s">
        <v>17</v>
      </c>
      <c r="C36" s="18" t="s">
        <v>268</v>
      </c>
      <c r="D36" s="18" t="s">
        <v>276</v>
      </c>
      <c r="E36" s="18"/>
      <c r="F36" s="18" t="s">
        <v>129</v>
      </c>
      <c r="G36" s="20" t="n">
        <v>64</v>
      </c>
      <c r="H36" s="21" t="n">
        <v>360</v>
      </c>
      <c r="I36" s="21" t="n">
        <v>140</v>
      </c>
      <c r="J36" s="21" t="n">
        <f aca="false">ROUND(H36+I36,0)</f>
        <v>500</v>
      </c>
      <c r="K36" s="21" t="n">
        <f aca="false">ROUND(G36*H36,0)</f>
        <v>23040</v>
      </c>
      <c r="L36" s="21" t="n">
        <f aca="false">ROUND(G36*I36,0)</f>
        <v>8960</v>
      </c>
      <c r="M36" s="21" t="n">
        <f aca="false">ROUND(K36+L36,0)</f>
        <v>32000</v>
      </c>
      <c r="N36" s="19"/>
    </row>
    <row r="37" s="23" customFormat="true" ht="29.1" hidden="false" customHeight="true" outlineLevel="0" collapsed="false">
      <c r="A37" s="18" t="s">
        <v>277</v>
      </c>
      <c r="B37" s="18" t="s">
        <v>17</v>
      </c>
      <c r="C37" s="18" t="s">
        <v>268</v>
      </c>
      <c r="D37" s="18" t="s">
        <v>278</v>
      </c>
      <c r="E37" s="18" t="s">
        <v>279</v>
      </c>
      <c r="F37" s="18" t="s">
        <v>132</v>
      </c>
      <c r="G37" s="20" t="n">
        <v>11</v>
      </c>
      <c r="H37" s="21" t="n">
        <v>130</v>
      </c>
      <c r="I37" s="21" t="n">
        <v>65</v>
      </c>
      <c r="J37" s="21" t="n">
        <f aca="false">ROUND(H37+I37,0)</f>
        <v>195</v>
      </c>
      <c r="K37" s="21" t="n">
        <f aca="false">ROUND(G37*H37,0)</f>
        <v>1430</v>
      </c>
      <c r="L37" s="21" t="n">
        <f aca="false">ROUND(G37*I37,0)</f>
        <v>715</v>
      </c>
      <c r="M37" s="21" t="n">
        <f aca="false">ROUND(K37+L37,0)</f>
        <v>2145</v>
      </c>
      <c r="N37" s="19"/>
    </row>
    <row r="38" s="23" customFormat="true" ht="29.1" hidden="false" customHeight="true" outlineLevel="0" collapsed="false">
      <c r="A38" s="18" t="s">
        <v>280</v>
      </c>
      <c r="B38" s="18" t="s">
        <v>17</v>
      </c>
      <c r="C38" s="18" t="s">
        <v>268</v>
      </c>
      <c r="D38" s="18" t="s">
        <v>281</v>
      </c>
      <c r="E38" s="18" t="s">
        <v>279</v>
      </c>
      <c r="F38" s="18" t="s">
        <v>132</v>
      </c>
      <c r="G38" s="20" t="n">
        <v>0.2</v>
      </c>
      <c r="H38" s="21" t="n">
        <v>130</v>
      </c>
      <c r="I38" s="21" t="n">
        <v>65</v>
      </c>
      <c r="J38" s="21" t="n">
        <f aca="false">ROUND(H38+I38,0)</f>
        <v>195</v>
      </c>
      <c r="K38" s="21" t="n">
        <f aca="false">ROUND(G38*H38,0)</f>
        <v>26</v>
      </c>
      <c r="L38" s="21" t="n">
        <f aca="false">ROUND(G38*I38,0)</f>
        <v>13</v>
      </c>
      <c r="M38" s="21" t="n">
        <f aca="false">ROUND(K38+L38,0)</f>
        <v>39</v>
      </c>
      <c r="N38" s="19"/>
    </row>
    <row r="39" s="23" customFormat="true" ht="29.1" hidden="false" customHeight="true" outlineLevel="0" collapsed="false">
      <c r="A39" s="17" t="s">
        <v>18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</row>
    <row r="40" s="23" customFormat="true" ht="29.1" hidden="false" customHeight="true" outlineLevel="0" collapsed="false">
      <c r="A40" s="18" t="s">
        <v>282</v>
      </c>
      <c r="B40" s="18" t="s">
        <v>18</v>
      </c>
      <c r="C40" s="18"/>
      <c r="D40" s="18" t="s">
        <v>217</v>
      </c>
      <c r="E40" s="18"/>
      <c r="F40" s="18"/>
      <c r="G40" s="20"/>
      <c r="H40" s="18"/>
      <c r="I40" s="18"/>
      <c r="J40" s="18"/>
      <c r="K40" s="18"/>
      <c r="L40" s="18"/>
      <c r="M40" s="18"/>
      <c r="N40" s="19" t="s">
        <v>283</v>
      </c>
    </row>
    <row r="41" s="23" customFormat="true" ht="29.1" hidden="false" customHeight="true" outlineLevel="0" collapsed="false">
      <c r="A41" s="18" t="s">
        <v>284</v>
      </c>
      <c r="B41" s="18" t="s">
        <v>18</v>
      </c>
      <c r="C41" s="18" t="s">
        <v>217</v>
      </c>
      <c r="D41" s="18" t="s">
        <v>252</v>
      </c>
      <c r="E41" s="18" t="s">
        <v>221</v>
      </c>
      <c r="F41" s="18" t="s">
        <v>43</v>
      </c>
      <c r="G41" s="20" t="n">
        <v>45</v>
      </c>
      <c r="H41" s="21" t="n">
        <v>7000</v>
      </c>
      <c r="I41" s="21" t="n">
        <v>3200</v>
      </c>
      <c r="J41" s="21" t="n">
        <f aca="false">ROUND(H41+I41,0)</f>
        <v>10200</v>
      </c>
      <c r="K41" s="21" t="n">
        <f aca="false">ROUND(G41*H41,0)</f>
        <v>315000</v>
      </c>
      <c r="L41" s="21" t="n">
        <f aca="false">ROUND(G41*I41,0)</f>
        <v>144000</v>
      </c>
      <c r="M41" s="21" t="n">
        <f aca="false">ROUND(K41+L41,0)</f>
        <v>459000</v>
      </c>
      <c r="N41" s="19" t="s">
        <v>118</v>
      </c>
    </row>
    <row r="42" s="23" customFormat="true" ht="29.1" hidden="false" customHeight="true" outlineLevel="0" collapsed="false">
      <c r="A42" s="18"/>
      <c r="B42" s="18" t="s">
        <v>18</v>
      </c>
      <c r="C42" s="18"/>
      <c r="D42" s="18" t="s">
        <v>227</v>
      </c>
      <c r="E42" s="18"/>
      <c r="F42" s="18"/>
      <c r="G42" s="20"/>
      <c r="H42" s="18"/>
      <c r="I42" s="18"/>
      <c r="J42" s="18"/>
      <c r="K42" s="18"/>
      <c r="L42" s="18"/>
      <c r="M42" s="18"/>
      <c r="N42" s="19"/>
    </row>
    <row r="43" s="23" customFormat="true" ht="29.1" hidden="false" customHeight="true" outlineLevel="0" collapsed="false">
      <c r="A43" s="18" t="s">
        <v>285</v>
      </c>
      <c r="B43" s="18" t="s">
        <v>18</v>
      </c>
      <c r="C43" s="18" t="s">
        <v>227</v>
      </c>
      <c r="D43" s="18" t="s">
        <v>232</v>
      </c>
      <c r="E43" s="18" t="s">
        <v>230</v>
      </c>
      <c r="F43" s="18" t="s">
        <v>58</v>
      </c>
      <c r="G43" s="20" t="n">
        <v>1.9</v>
      </c>
      <c r="H43" s="21" t="n">
        <v>75000</v>
      </c>
      <c r="I43" s="21" t="n">
        <v>28000</v>
      </c>
      <c r="J43" s="21" t="n">
        <f aca="false">ROUND(H43+I43,0)</f>
        <v>103000</v>
      </c>
      <c r="K43" s="21" t="n">
        <f aca="false">ROUND(G43*H43,0)</f>
        <v>142500</v>
      </c>
      <c r="L43" s="21" t="n">
        <f aca="false">ROUND(G43*I43,0)</f>
        <v>53200</v>
      </c>
      <c r="M43" s="21" t="n">
        <f aca="false">ROUND(K43+L43,0)</f>
        <v>195700</v>
      </c>
      <c r="N43" s="19" t="s">
        <v>118</v>
      </c>
    </row>
    <row r="44" s="23" customFormat="true" ht="29.1" hidden="false" customHeight="true" outlineLevel="0" collapsed="false">
      <c r="A44" s="18" t="s">
        <v>286</v>
      </c>
      <c r="B44" s="18" t="s">
        <v>18</v>
      </c>
      <c r="C44" s="18" t="s">
        <v>227</v>
      </c>
      <c r="D44" s="18" t="s">
        <v>255</v>
      </c>
      <c r="E44" s="18" t="s">
        <v>256</v>
      </c>
      <c r="F44" s="18" t="s">
        <v>58</v>
      </c>
      <c r="G44" s="20" t="n">
        <v>1.4</v>
      </c>
      <c r="H44" s="21" t="n">
        <v>78000</v>
      </c>
      <c r="I44" s="21" t="n">
        <v>28000</v>
      </c>
      <c r="J44" s="21" t="n">
        <f aca="false">ROUND(H44+I44,0)</f>
        <v>106000</v>
      </c>
      <c r="K44" s="21" t="n">
        <f aca="false">ROUND(G44*H44,0)</f>
        <v>109200</v>
      </c>
      <c r="L44" s="21" t="n">
        <f aca="false">ROUND(G44*I44,0)</f>
        <v>39200</v>
      </c>
      <c r="M44" s="21" t="n">
        <f aca="false">ROUND(K44+L44,0)</f>
        <v>148400</v>
      </c>
      <c r="N44" s="19" t="s">
        <v>118</v>
      </c>
    </row>
    <row r="45" s="23" customFormat="true" ht="29.1" hidden="false" customHeight="true" outlineLevel="0" collapsed="false">
      <c r="A45" s="18"/>
      <c r="B45" s="18" t="s">
        <v>18</v>
      </c>
      <c r="C45" s="18"/>
      <c r="D45" s="18" t="s">
        <v>238</v>
      </c>
      <c r="E45" s="18"/>
      <c r="F45" s="18"/>
      <c r="G45" s="20"/>
      <c r="H45" s="18"/>
      <c r="I45" s="18"/>
      <c r="J45" s="18"/>
      <c r="K45" s="18"/>
      <c r="L45" s="18"/>
      <c r="M45" s="18"/>
      <c r="N45" s="19"/>
    </row>
    <row r="46" s="23" customFormat="true" ht="29.1" hidden="false" customHeight="true" outlineLevel="0" collapsed="false">
      <c r="A46" s="18" t="s">
        <v>287</v>
      </c>
      <c r="B46" s="18" t="s">
        <v>18</v>
      </c>
      <c r="C46" s="18" t="s">
        <v>238</v>
      </c>
      <c r="D46" s="18" t="s">
        <v>258</v>
      </c>
      <c r="E46" s="18" t="s">
        <v>230</v>
      </c>
      <c r="F46" s="18" t="s">
        <v>58</v>
      </c>
      <c r="G46" s="20" t="n">
        <v>0.0095</v>
      </c>
      <c r="H46" s="21" t="n">
        <v>75000</v>
      </c>
      <c r="I46" s="21" t="n">
        <v>28000</v>
      </c>
      <c r="J46" s="21" t="n">
        <f aca="false">ROUND(H46+I46,0)</f>
        <v>103000</v>
      </c>
      <c r="K46" s="21" t="n">
        <f aca="false">ROUND(G46*H46,0)</f>
        <v>713</v>
      </c>
      <c r="L46" s="21" t="n">
        <f aca="false">ROUND(G46*I46,0)</f>
        <v>266</v>
      </c>
      <c r="M46" s="21" t="n">
        <f aca="false">ROUND(K46+L46,0)</f>
        <v>979</v>
      </c>
      <c r="N46" s="19"/>
    </row>
    <row r="47" s="23" customFormat="true" ht="29.1" hidden="false" customHeight="true" outlineLevel="0" collapsed="false">
      <c r="A47" s="18" t="s">
        <v>288</v>
      </c>
      <c r="B47" s="18" t="s">
        <v>18</v>
      </c>
      <c r="C47" s="18" t="s">
        <v>238</v>
      </c>
      <c r="D47" s="18" t="s">
        <v>260</v>
      </c>
      <c r="E47" s="18" t="s">
        <v>245</v>
      </c>
      <c r="F47" s="18" t="s">
        <v>58</v>
      </c>
      <c r="G47" s="20" t="n">
        <v>0.0081</v>
      </c>
      <c r="H47" s="21" t="n">
        <v>120000</v>
      </c>
      <c r="I47" s="21" t="n">
        <v>45000</v>
      </c>
      <c r="J47" s="21" t="n">
        <f aca="false">ROUND(H47+I47,0)</f>
        <v>165000</v>
      </c>
      <c r="K47" s="21" t="n">
        <f aca="false">ROUND(G47*H47,0)</f>
        <v>972</v>
      </c>
      <c r="L47" s="21" t="n">
        <f aca="false">ROUND(G47*I47,0)</f>
        <v>365</v>
      </c>
      <c r="M47" s="21" t="n">
        <f aca="false">ROUND(K47+L47,0)</f>
        <v>1337</v>
      </c>
      <c r="N47" s="19"/>
    </row>
    <row r="48" s="23" customFormat="true" ht="29.1" hidden="false" customHeight="true" outlineLevel="0" collapsed="false">
      <c r="A48" s="18" t="s">
        <v>289</v>
      </c>
      <c r="B48" s="18" t="s">
        <v>18</v>
      </c>
      <c r="C48" s="18" t="s">
        <v>238</v>
      </c>
      <c r="D48" s="18" t="s">
        <v>262</v>
      </c>
      <c r="E48" s="18" t="s">
        <v>248</v>
      </c>
      <c r="F48" s="18" t="s">
        <v>58</v>
      </c>
      <c r="G48" s="20" t="n">
        <v>0.0033</v>
      </c>
      <c r="H48" s="21" t="n">
        <v>120000</v>
      </c>
      <c r="I48" s="21" t="n">
        <v>45000</v>
      </c>
      <c r="J48" s="21" t="n">
        <f aca="false">ROUND(H48+I48,0)</f>
        <v>165000</v>
      </c>
      <c r="K48" s="21" t="n">
        <f aca="false">ROUND(G48*H48,0)</f>
        <v>396</v>
      </c>
      <c r="L48" s="21" t="n">
        <f aca="false">ROUND(G48*I48,0)</f>
        <v>149</v>
      </c>
      <c r="M48" s="21" t="n">
        <f aca="false">ROUND(K48+L48,0)</f>
        <v>545</v>
      </c>
      <c r="N48" s="19"/>
    </row>
    <row r="49" s="23" customFormat="true" ht="29.1" hidden="false" customHeight="true" outlineLevel="0" collapsed="false">
      <c r="A49" s="18" t="s">
        <v>290</v>
      </c>
      <c r="B49" s="18" t="s">
        <v>18</v>
      </c>
      <c r="C49" s="18" t="s">
        <v>238</v>
      </c>
      <c r="D49" s="18" t="s">
        <v>264</v>
      </c>
      <c r="E49" s="18" t="s">
        <v>242</v>
      </c>
      <c r="F49" s="18" t="s">
        <v>58</v>
      </c>
      <c r="G49" s="20" t="n">
        <v>0.1484</v>
      </c>
      <c r="H49" s="21" t="n">
        <v>120000</v>
      </c>
      <c r="I49" s="21" t="n">
        <v>45000</v>
      </c>
      <c r="J49" s="21" t="n">
        <f aca="false">ROUND(H49+I49,0)</f>
        <v>165000</v>
      </c>
      <c r="K49" s="21" t="n">
        <f aca="false">ROUND(G49*H49,0)</f>
        <v>17808</v>
      </c>
      <c r="L49" s="21" t="n">
        <f aca="false">ROUND(G49*I49,0)</f>
        <v>6678</v>
      </c>
      <c r="M49" s="21" t="n">
        <f aca="false">ROUND(K49+L49,0)</f>
        <v>24486</v>
      </c>
      <c r="N49" s="19"/>
    </row>
    <row r="50" s="23" customFormat="true" ht="29.1" hidden="false" customHeight="true" outlineLevel="0" collapsed="false">
      <c r="A50" s="18" t="s">
        <v>291</v>
      </c>
      <c r="B50" s="18" t="s">
        <v>18</v>
      </c>
      <c r="C50" s="18" t="s">
        <v>238</v>
      </c>
      <c r="D50" s="18" t="s">
        <v>266</v>
      </c>
      <c r="E50" s="18" t="s">
        <v>226</v>
      </c>
      <c r="F50" s="18" t="s">
        <v>132</v>
      </c>
      <c r="G50" s="20" t="n">
        <v>3525.4</v>
      </c>
      <c r="H50" s="21" t="n">
        <v>130</v>
      </c>
      <c r="I50" s="21" t="n">
        <v>65</v>
      </c>
      <c r="J50" s="21" t="n">
        <f aca="false">ROUND(H50+I50,0)</f>
        <v>195</v>
      </c>
      <c r="K50" s="21" t="n">
        <f aca="false">ROUND(G50*H50,0)</f>
        <v>458302</v>
      </c>
      <c r="L50" s="21" t="n">
        <f aca="false">ROUND(G50*I50,0)</f>
        <v>229151</v>
      </c>
      <c r="M50" s="21" t="n">
        <f aca="false">ROUND(K50+L50,0)</f>
        <v>687453</v>
      </c>
      <c r="N50" s="19"/>
    </row>
    <row r="51" s="23" customFormat="true" ht="29.1" hidden="false" customHeight="true" outlineLevel="0" collapsed="false">
      <c r="A51" s="18" t="s">
        <v>292</v>
      </c>
      <c r="B51" s="18" t="s">
        <v>18</v>
      </c>
      <c r="C51" s="18"/>
      <c r="D51" s="18" t="s">
        <v>268</v>
      </c>
      <c r="E51" s="18"/>
      <c r="F51" s="18"/>
      <c r="G51" s="20"/>
      <c r="H51" s="18"/>
      <c r="I51" s="18"/>
      <c r="J51" s="18"/>
      <c r="K51" s="18"/>
      <c r="L51" s="18"/>
      <c r="M51" s="18"/>
      <c r="N51" s="19" t="s">
        <v>283</v>
      </c>
    </row>
    <row r="52" s="23" customFormat="true" ht="29.1" hidden="false" customHeight="true" outlineLevel="0" collapsed="false">
      <c r="A52" s="18" t="s">
        <v>293</v>
      </c>
      <c r="B52" s="18" t="s">
        <v>18</v>
      </c>
      <c r="C52" s="18" t="s">
        <v>268</v>
      </c>
      <c r="D52" s="18" t="s">
        <v>270</v>
      </c>
      <c r="E52" s="18" t="s">
        <v>271</v>
      </c>
      <c r="F52" s="18" t="s">
        <v>40</v>
      </c>
      <c r="G52" s="20" t="n">
        <v>10.2</v>
      </c>
      <c r="H52" s="21" t="n">
        <v>4600</v>
      </c>
      <c r="I52" s="21" t="n">
        <v>1800</v>
      </c>
      <c r="J52" s="21" t="n">
        <f aca="false">ROUND(H52+I52,0)</f>
        <v>6400</v>
      </c>
      <c r="K52" s="21" t="n">
        <f aca="false">ROUND(G52*H52,0)</f>
        <v>46920</v>
      </c>
      <c r="L52" s="21" t="n">
        <f aca="false">ROUND(G52*I52,0)</f>
        <v>18360</v>
      </c>
      <c r="M52" s="21" t="n">
        <f aca="false">ROUND(K52+L52,0)</f>
        <v>65280</v>
      </c>
      <c r="N52" s="19"/>
    </row>
    <row r="53" s="23" customFormat="true" ht="29.1" hidden="false" customHeight="true" outlineLevel="0" collapsed="false">
      <c r="A53" s="18" t="s">
        <v>294</v>
      </c>
      <c r="B53" s="18" t="s">
        <v>18</v>
      </c>
      <c r="C53" s="18" t="s">
        <v>268</v>
      </c>
      <c r="D53" s="18" t="s">
        <v>273</v>
      </c>
      <c r="E53" s="18" t="s">
        <v>274</v>
      </c>
      <c r="F53" s="18" t="s">
        <v>132</v>
      </c>
      <c r="G53" s="20" t="n">
        <v>143.2</v>
      </c>
      <c r="H53" s="21" t="n">
        <v>130</v>
      </c>
      <c r="I53" s="21" t="n">
        <v>65</v>
      </c>
      <c r="J53" s="21" t="n">
        <f aca="false">ROUND(H53+I53,0)</f>
        <v>195</v>
      </c>
      <c r="K53" s="21" t="n">
        <f aca="false">ROUND(G53*H53,0)</f>
        <v>18616</v>
      </c>
      <c r="L53" s="21" t="n">
        <f aca="false">ROUND(G53*I53,0)</f>
        <v>9308</v>
      </c>
      <c r="M53" s="21" t="n">
        <f aca="false">ROUND(K53+L53,0)</f>
        <v>27924</v>
      </c>
      <c r="N53" s="19"/>
    </row>
    <row r="54" s="23" customFormat="true" ht="29.1" hidden="false" customHeight="true" outlineLevel="0" collapsed="false">
      <c r="A54" s="18" t="s">
        <v>295</v>
      </c>
      <c r="B54" s="18" t="s">
        <v>18</v>
      </c>
      <c r="C54" s="18" t="s">
        <v>268</v>
      </c>
      <c r="D54" s="18" t="s">
        <v>276</v>
      </c>
      <c r="E54" s="18"/>
      <c r="F54" s="18" t="s">
        <v>129</v>
      </c>
      <c r="G54" s="20" t="n">
        <v>64</v>
      </c>
      <c r="H54" s="21" t="n">
        <v>360</v>
      </c>
      <c r="I54" s="21" t="n">
        <v>140</v>
      </c>
      <c r="J54" s="21" t="n">
        <f aca="false">ROUND(H54+I54,0)</f>
        <v>500</v>
      </c>
      <c r="K54" s="21" t="n">
        <f aca="false">ROUND(G54*H54,0)</f>
        <v>23040</v>
      </c>
      <c r="L54" s="21" t="n">
        <f aca="false">ROUND(G54*I54,0)</f>
        <v>8960</v>
      </c>
      <c r="M54" s="21" t="n">
        <f aca="false">ROUND(K54+L54,0)</f>
        <v>32000</v>
      </c>
      <c r="N54" s="19"/>
    </row>
    <row r="55" s="23" customFormat="true" ht="29.1" hidden="false" customHeight="true" outlineLevel="0" collapsed="false">
      <c r="A55" s="18" t="s">
        <v>296</v>
      </c>
      <c r="B55" s="18" t="s">
        <v>18</v>
      </c>
      <c r="C55" s="18" t="s">
        <v>268</v>
      </c>
      <c r="D55" s="18" t="s">
        <v>278</v>
      </c>
      <c r="E55" s="18" t="s">
        <v>279</v>
      </c>
      <c r="F55" s="18" t="s">
        <v>132</v>
      </c>
      <c r="G55" s="20" t="n">
        <v>11</v>
      </c>
      <c r="H55" s="21" t="n">
        <v>130</v>
      </c>
      <c r="I55" s="21" t="n">
        <v>65</v>
      </c>
      <c r="J55" s="21" t="n">
        <f aca="false">ROUND(H55+I55,0)</f>
        <v>195</v>
      </c>
      <c r="K55" s="21" t="n">
        <f aca="false">ROUND(G55*H55,0)</f>
        <v>1430</v>
      </c>
      <c r="L55" s="21" t="n">
        <f aca="false">ROUND(G55*I55,0)</f>
        <v>715</v>
      </c>
      <c r="M55" s="21" t="n">
        <f aca="false">ROUND(K55+L55,0)</f>
        <v>2145</v>
      </c>
      <c r="N55" s="19"/>
    </row>
    <row r="56" s="23" customFormat="true" ht="29.1" hidden="false" customHeight="true" outlineLevel="0" collapsed="false">
      <c r="A56" s="18" t="s">
        <v>297</v>
      </c>
      <c r="B56" s="18" t="s">
        <v>18</v>
      </c>
      <c r="C56" s="18" t="s">
        <v>268</v>
      </c>
      <c r="D56" s="18" t="s">
        <v>281</v>
      </c>
      <c r="E56" s="18" t="s">
        <v>279</v>
      </c>
      <c r="F56" s="18" t="s">
        <v>132</v>
      </c>
      <c r="G56" s="20" t="n">
        <v>0.2</v>
      </c>
      <c r="H56" s="21" t="n">
        <v>130</v>
      </c>
      <c r="I56" s="21" t="n">
        <v>65</v>
      </c>
      <c r="J56" s="21" t="n">
        <f aca="false">ROUND(H56+I56,0)</f>
        <v>195</v>
      </c>
      <c r="K56" s="21" t="n">
        <f aca="false">ROUND(G56*H56,0)</f>
        <v>26</v>
      </c>
      <c r="L56" s="21" t="n">
        <f aca="false">ROUND(G56*I56,0)</f>
        <v>13</v>
      </c>
      <c r="M56" s="21" t="n">
        <f aca="false">ROUND(K56+L56,0)</f>
        <v>39</v>
      </c>
      <c r="N56" s="19"/>
    </row>
    <row r="57" s="23" customFormat="true" ht="29.1" hidden="false" customHeight="true" outlineLevel="0" collapsed="false">
      <c r="A57" s="18"/>
      <c r="B57" s="18"/>
      <c r="C57" s="18"/>
      <c r="D57" s="18"/>
      <c r="E57" s="18"/>
      <c r="F57" s="18"/>
      <c r="G57" s="20"/>
      <c r="H57" s="21"/>
      <c r="I57" s="21"/>
      <c r="J57" s="21"/>
      <c r="K57" s="21"/>
      <c r="L57" s="21"/>
      <c r="M57" s="21"/>
      <c r="N57" s="19"/>
    </row>
    <row r="58" s="23" customFormat="true" ht="29.1" hidden="false" customHeight="true" outlineLevel="0" collapsed="false">
      <c r="A58" s="19" t="s">
        <v>213</v>
      </c>
      <c r="B58" s="19"/>
      <c r="C58" s="19"/>
      <c r="D58" s="19"/>
      <c r="E58" s="19"/>
      <c r="F58" s="19"/>
      <c r="G58" s="19"/>
      <c r="H58" s="19"/>
      <c r="I58" s="19"/>
      <c r="J58" s="19"/>
      <c r="K58" s="22" t="n">
        <f aca="false">SUM(K6:K56)</f>
        <v>15314384</v>
      </c>
      <c r="L58" s="22" t="n">
        <f aca="false">SUM(L6:L56)</f>
        <v>6833973</v>
      </c>
      <c r="M58" s="22" t="n">
        <f aca="false">SUM(M6:M56)</f>
        <v>22148357</v>
      </c>
      <c r="N58" s="19"/>
    </row>
    <row r="59" s="23" customFormat="true" ht="29.1" hidden="false" customHeight="true" outlineLevel="0" collapsed="false"/>
  </sheetData>
  <mergeCells count="7">
    <mergeCell ref="A1:N1"/>
    <mergeCell ref="A2:N2"/>
    <mergeCell ref="A3:N3"/>
    <mergeCell ref="A6:N6"/>
    <mergeCell ref="A21:N21"/>
    <mergeCell ref="A39:N39"/>
    <mergeCell ref="A58:J58"/>
  </mergeCells>
  <printOptions headings="false" gridLines="false" gridLinesSet="true" horizontalCentered="true" verticalCentered="false"/>
  <pageMargins left="0.179861111111111" right="0.179861111111111" top="0.25" bottom="0.25" header="0.511811023622047" footer="0.1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2026-05-12T23:56:12Z</dcterms:created>
  <dc:creator/>
  <dc:description>Клиентская смета по коммерческим расценкам</dc:description>
  <dc:language>en-US</dc:language>
  <cp:lastModifiedBy/>
  <dcterms:modified xsi:type="dcterms:W3CDTF">2026-05-12T20:50:01Z</dcterms:modified>
  <cp:revision>3</cp:revision>
  <dc:subject>Коммерческая смета</dc:subject>
  <dc:title>Коммерческое предложение. Смета на полы и перекрытие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