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АЛДЫНЫЧ\Downloads\"/>
    </mc:Choice>
  </mc:AlternateContent>
  <xr:revisionPtr revIDLastSave="0" documentId="8_{622F144C-F3A6-4BC1-8958-AD3EEDC8DBB2}" xr6:coauthVersionLast="47" xr6:coauthVersionMax="47" xr10:uidLastSave="{00000000-0000-0000-0000-000000000000}"/>
  <bookViews>
    <workbookView xWindow="2160" yWindow="1680" windowWidth="14295" windowHeight="12855" xr2:uid="{00000000-000D-0000-FFFF-FFFF00000000}"/>
  </bookViews>
  <sheets>
    <sheet name="Лист1" sheetId="1" r:id="rId1"/>
  </sheets>
  <definedNames>
    <definedName name="_xlnm.Print_Area" localSheetId="0">Лист1!$A$1:$F$37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34" i="1" l="1"/>
  <c r="E20" i="1"/>
  <c r="E21" i="1" s="1"/>
  <c r="F36" i="1" l="1"/>
  <c r="F33" i="1"/>
  <c r="F37" i="1" l="1"/>
  <c r="E10" i="1" s="1"/>
  <c r="F28" i="1" l="1"/>
  <c r="E7" i="1"/>
  <c r="E8" i="1" s="1"/>
  <c r="E9" i="1" l="1"/>
  <c r="E11" i="1" l="1"/>
  <c r="E12" i="1" l="1"/>
  <c r="E13" i="1" s="1"/>
</calcChain>
</file>

<file path=xl/sharedStrings.xml><?xml version="1.0" encoding="utf-8"?>
<sst xmlns="http://schemas.openxmlformats.org/spreadsheetml/2006/main" count="52" uniqueCount="39">
  <si>
    <t>№ п/п</t>
  </si>
  <si>
    <t>Расчет (Калькуляция) №1</t>
  </si>
  <si>
    <t>на выполнение работ</t>
  </si>
  <si>
    <t xml:space="preserve">Наименование </t>
  </si>
  <si>
    <t>Сумма, руб.</t>
  </si>
  <si>
    <t>1.</t>
  </si>
  <si>
    <t>2.</t>
  </si>
  <si>
    <t>3.</t>
  </si>
  <si>
    <t>4.</t>
  </si>
  <si>
    <t>З/плата основных производственных рабочих</t>
  </si>
  <si>
    <t>Итого стоимость работ без НДС</t>
  </si>
  <si>
    <t>Всего стоимость работ</t>
  </si>
  <si>
    <t>Сметная прибыль (15% от ФОТ производственных рабочих)</t>
  </si>
  <si>
    <t>Расшифровка к калькуляции</t>
  </si>
  <si>
    <t>1. Основная з/плата основных производственных рабочих</t>
  </si>
  <si>
    <t>Наименование работ</t>
  </si>
  <si>
    <t>К-во чел. часов</t>
  </si>
  <si>
    <t>Часовая ставка, руб.</t>
  </si>
  <si>
    <t>Стоимость, руб. без НДС</t>
  </si>
  <si>
    <t>Всего:</t>
  </si>
  <si>
    <t>Ед. изм.</t>
  </si>
  <si>
    <t>Объем</t>
  </si>
  <si>
    <t xml:space="preserve">Цена, руб. </t>
  </si>
  <si>
    <t>4. Оборудование</t>
  </si>
  <si>
    <t>Наименование оборудования</t>
  </si>
  <si>
    <t>Командировочные расходы</t>
  </si>
  <si>
    <t>К-во чел.</t>
  </si>
  <si>
    <t>К-во дней</t>
  </si>
  <si>
    <t>Аренда жилья</t>
  </si>
  <si>
    <t>Суточные</t>
  </si>
  <si>
    <t>Транспорт (туда и обратно)</t>
  </si>
  <si>
    <t>Накладные расходы (64,63% от ФОТ производственных рабочих)</t>
  </si>
  <si>
    <t>НДС 22%</t>
  </si>
  <si>
    <t>4</t>
  </si>
  <si>
    <t>Проезд Мирный-п.Чернышевский</t>
  </si>
  <si>
    <t>2. Командировочные расходы</t>
  </si>
  <si>
    <t xml:space="preserve">Объект: ПАО "Якутскэнерго" КВГЭС им.Е.Н. Батенчука </t>
  </si>
  <si>
    <r>
      <rPr>
        <b/>
        <sz val="11"/>
        <color indexed="8"/>
        <rFont val="Times New Roman"/>
        <family val="1"/>
        <charset val="204"/>
      </rPr>
      <t>Обоснование:</t>
    </r>
    <r>
      <rPr>
        <sz val="11"/>
        <color indexed="8"/>
        <rFont val="Times New Roman"/>
        <family val="1"/>
        <charset val="204"/>
      </rPr>
      <t xml:space="preserve"> Оснащение стационарной горизонтальной анкерной страховочной системой крановых путей Машзала ГЭС-1 и ГЭС-2</t>
    </r>
  </si>
  <si>
    <t>Разработка проектной документации по оснащению стационарными горизонтальными анкерными страховочными системами крановых путей Машзала ГЭС-1 и ГЭС-2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</si>
</sst>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2" fillId="0" borderId="0" xfId="0" applyFont="1"/>
    <xf numFmtId="0" fontId="4" fillId="0" borderId="1" xfId="0" applyFont="1" applyFill="1" applyBorder="1" applyAlignment="1">
      <alignment vertical="center" wrapText="1"/>
    </xf>
    <xf numFmtId="4" fontId="3" fillId="0" borderId="0" xfId="0" applyNumberFormat="1" applyFont="1" applyAlignment="1"/>
    <xf numFmtId="0" fontId="3" fillId="0" borderId="0" xfId="0" applyFont="1" applyAlignment="1">
      <alignment horizontal="right"/>
    </xf>
    <xf numFmtId="4" fontId="3" fillId="0" borderId="0" xfId="0" applyNumberFormat="1" applyFont="1"/>
    <xf numFmtId="4" fontId="5" fillId="0" borderId="0" xfId="0" applyNumberFormat="1" applyFont="1"/>
    <xf numFmtId="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view="pageBreakPreview" topLeftCell="A6" zoomScaleNormal="100" zoomScaleSheetLayoutView="100" workbookViewId="0">
      <selection activeCell="C20" sqref="C20"/>
    </sheetView>
  </sheetViews>
  <sheetFormatPr defaultColWidth="9.140625" defaultRowHeight="15" x14ac:dyDescent="0.25"/>
  <cols>
    <col min="1" max="1" width="9.140625" style="1"/>
    <col min="2" max="2" width="39.5703125" style="1" customWidth="1"/>
    <col min="3" max="3" width="11" style="1" customWidth="1"/>
    <col min="4" max="4" width="15.7109375" style="1" customWidth="1"/>
    <col min="5" max="5" width="15.42578125" style="1" customWidth="1"/>
    <col min="6" max="6" width="19.140625" style="1" customWidth="1"/>
    <col min="7" max="7" width="12.28515625" style="1" customWidth="1"/>
    <col min="8" max="8" width="12" style="1" customWidth="1"/>
    <col min="9" max="9" width="11.28515625" style="1" customWidth="1"/>
    <col min="10" max="10" width="14.28515625" style="1" customWidth="1"/>
    <col min="11" max="16384" width="9.140625" style="1"/>
  </cols>
  <sheetData>
    <row r="1" spans="1:8" ht="21" customHeight="1" x14ac:dyDescent="0.25">
      <c r="A1" s="42" t="s">
        <v>1</v>
      </c>
      <c r="B1" s="42"/>
      <c r="C1" s="42"/>
      <c r="D1" s="42"/>
      <c r="E1" s="42"/>
      <c r="F1" s="42"/>
    </row>
    <row r="2" spans="1:8" ht="21" customHeight="1" x14ac:dyDescent="0.25">
      <c r="A2" s="42" t="s">
        <v>2</v>
      </c>
      <c r="B2" s="42"/>
      <c r="C2" s="42"/>
      <c r="D2" s="42"/>
      <c r="E2" s="42"/>
      <c r="F2" s="42"/>
    </row>
    <row r="3" spans="1:8" s="6" customFormat="1" ht="32.25" customHeight="1" x14ac:dyDescent="0.25">
      <c r="A3" s="43" t="s">
        <v>36</v>
      </c>
      <c r="B3" s="44"/>
      <c r="C3" s="44"/>
      <c r="D3" s="44"/>
      <c r="E3" s="44"/>
      <c r="F3" s="44"/>
    </row>
    <row r="4" spans="1:8" s="6" customFormat="1" ht="54.6" customHeight="1" x14ac:dyDescent="0.25">
      <c r="A4" s="44" t="s">
        <v>37</v>
      </c>
      <c r="B4" s="44"/>
      <c r="C4" s="44"/>
      <c r="D4" s="44"/>
      <c r="E4" s="44"/>
      <c r="F4" s="44"/>
    </row>
    <row r="5" spans="1:8" ht="13.9" x14ac:dyDescent="0.25">
      <c r="A5" s="2"/>
      <c r="B5" s="3"/>
      <c r="C5" s="2"/>
      <c r="D5" s="3"/>
      <c r="E5" s="3"/>
    </row>
    <row r="6" spans="1:8" x14ac:dyDescent="0.25">
      <c r="A6" s="7" t="s">
        <v>0</v>
      </c>
      <c r="B6" s="45" t="s">
        <v>3</v>
      </c>
      <c r="C6" s="45"/>
      <c r="D6" s="46"/>
      <c r="E6" s="47" t="s">
        <v>4</v>
      </c>
      <c r="F6" s="47"/>
    </row>
    <row r="7" spans="1:8" s="10" customFormat="1" x14ac:dyDescent="0.25">
      <c r="A7" s="9" t="s">
        <v>5</v>
      </c>
      <c r="B7" s="39" t="s">
        <v>9</v>
      </c>
      <c r="C7" s="39"/>
      <c r="D7" s="39"/>
      <c r="E7" s="40">
        <f>E21</f>
        <v>44000</v>
      </c>
      <c r="F7" s="40"/>
      <c r="G7" s="26"/>
      <c r="H7" s="26"/>
    </row>
    <row r="8" spans="1:8" s="10" customFormat="1" x14ac:dyDescent="0.25">
      <c r="A8" s="9" t="s">
        <v>6</v>
      </c>
      <c r="B8" s="39" t="s">
        <v>31</v>
      </c>
      <c r="C8" s="39"/>
      <c r="D8" s="39"/>
      <c r="E8" s="40">
        <f>0.646282*E7</f>
        <v>28436.407999999999</v>
      </c>
      <c r="F8" s="40"/>
      <c r="H8" s="26"/>
    </row>
    <row r="9" spans="1:8" s="10" customFormat="1" x14ac:dyDescent="0.25">
      <c r="A9" s="9" t="s">
        <v>7</v>
      </c>
      <c r="B9" s="39" t="s">
        <v>12</v>
      </c>
      <c r="C9" s="39"/>
      <c r="D9" s="39"/>
      <c r="E9" s="40">
        <f>0.15*E7</f>
        <v>6600</v>
      </c>
      <c r="F9" s="40"/>
    </row>
    <row r="10" spans="1:8" s="10" customFormat="1" x14ac:dyDescent="0.25">
      <c r="A10" s="9" t="s">
        <v>8</v>
      </c>
      <c r="B10" s="39" t="s">
        <v>25</v>
      </c>
      <c r="C10" s="39"/>
      <c r="D10" s="39"/>
      <c r="E10" s="40">
        <f>F37</f>
        <v>77259.08</v>
      </c>
      <c r="F10" s="40"/>
    </row>
    <row r="11" spans="1:8" s="10" customFormat="1" x14ac:dyDescent="0.25">
      <c r="A11" s="9"/>
      <c r="B11" s="38" t="s">
        <v>10</v>
      </c>
      <c r="C11" s="38"/>
      <c r="D11" s="38"/>
      <c r="E11" s="41">
        <f>SUM(E7:F10)</f>
        <v>156295.48800000001</v>
      </c>
      <c r="F11" s="41"/>
    </row>
    <row r="12" spans="1:8" s="10" customFormat="1" x14ac:dyDescent="0.25">
      <c r="A12" s="9"/>
      <c r="B12" s="39" t="s">
        <v>32</v>
      </c>
      <c r="C12" s="39"/>
      <c r="D12" s="39"/>
      <c r="E12" s="40">
        <f>0.22*E11</f>
        <v>34385.007360000003</v>
      </c>
      <c r="F12" s="40"/>
    </row>
    <row r="13" spans="1:8" s="10" customFormat="1" x14ac:dyDescent="0.25">
      <c r="A13" s="9"/>
      <c r="B13" s="38" t="s">
        <v>11</v>
      </c>
      <c r="C13" s="38"/>
      <c r="D13" s="38"/>
      <c r="E13" s="41">
        <f>E11+E12</f>
        <v>190680.49536</v>
      </c>
      <c r="F13" s="41"/>
    </row>
    <row r="14" spans="1:8" ht="13.9" x14ac:dyDescent="0.25">
      <c r="A14" s="2"/>
      <c r="B14" s="3"/>
      <c r="C14" s="2"/>
      <c r="D14" s="3"/>
      <c r="E14" s="3"/>
    </row>
    <row r="15" spans="1:8" x14ac:dyDescent="0.25">
      <c r="A15" s="2"/>
      <c r="B15" s="27" t="s">
        <v>13</v>
      </c>
      <c r="C15" s="2"/>
      <c r="D15" s="3"/>
      <c r="E15" s="3"/>
    </row>
    <row r="16" spans="1:8" ht="13.9" x14ac:dyDescent="0.25">
      <c r="A16" s="2"/>
      <c r="B16" s="3"/>
      <c r="C16" s="2"/>
      <c r="D16" s="3"/>
      <c r="E16" s="3"/>
    </row>
    <row r="17" spans="1:10" s="6" customFormat="1" ht="21.75" customHeight="1" x14ac:dyDescent="0.25">
      <c r="A17" s="43" t="s">
        <v>14</v>
      </c>
      <c r="B17" s="44"/>
      <c r="C17" s="44"/>
      <c r="D17" s="44"/>
      <c r="E17" s="44"/>
      <c r="F17" s="44"/>
      <c r="H17" s="29"/>
    </row>
    <row r="18" spans="1:10" s="6" customFormat="1" ht="13.9" x14ac:dyDescent="0.25">
      <c r="A18" s="11"/>
      <c r="B18" s="12"/>
      <c r="C18" s="12"/>
      <c r="D18" s="12"/>
      <c r="E18" s="12"/>
      <c r="F18" s="12"/>
    </row>
    <row r="19" spans="1:10" ht="28.5" x14ac:dyDescent="0.25">
      <c r="A19" s="7" t="s">
        <v>0</v>
      </c>
      <c r="B19" s="7" t="s">
        <v>15</v>
      </c>
      <c r="C19" s="13" t="s">
        <v>16</v>
      </c>
      <c r="D19" s="13" t="s">
        <v>17</v>
      </c>
      <c r="E19" s="49" t="s">
        <v>18</v>
      </c>
      <c r="F19" s="49"/>
      <c r="G19" s="30"/>
      <c r="H19" s="30"/>
      <c r="I19" s="30"/>
      <c r="J19" s="30"/>
    </row>
    <row r="20" spans="1:10" ht="75" x14ac:dyDescent="0.25">
      <c r="A20" s="4" t="s">
        <v>5</v>
      </c>
      <c r="B20" s="28" t="s">
        <v>38</v>
      </c>
      <c r="C20" s="15">
        <v>40</v>
      </c>
      <c r="D20" s="34">
        <v>1100</v>
      </c>
      <c r="E20" s="48">
        <f>C20*D20</f>
        <v>44000</v>
      </c>
      <c r="F20" s="48"/>
      <c r="G20" s="31"/>
      <c r="H20" s="31"/>
      <c r="I20" s="31"/>
      <c r="J20" s="32"/>
    </row>
    <row r="21" spans="1:10" x14ac:dyDescent="0.25">
      <c r="A21" s="16"/>
      <c r="B21" s="18" t="s">
        <v>19</v>
      </c>
      <c r="C21" s="17"/>
      <c r="D21" s="17"/>
      <c r="E21" s="41">
        <f>SUM(E20:F20)</f>
        <v>44000</v>
      </c>
      <c r="F21" s="41"/>
      <c r="G21" s="31"/>
      <c r="H21" s="31"/>
      <c r="I21" s="31"/>
      <c r="J21" s="32"/>
    </row>
    <row r="22" spans="1:10" x14ac:dyDescent="0.25">
      <c r="A22" s="2"/>
      <c r="B22" s="3"/>
      <c r="C22" s="2"/>
      <c r="D22" s="34"/>
      <c r="E22" s="3"/>
    </row>
    <row r="23" spans="1:10" ht="13.9" hidden="1" x14ac:dyDescent="0.25">
      <c r="A23" s="2"/>
      <c r="B23" s="3"/>
      <c r="C23" s="2"/>
      <c r="D23" s="3"/>
      <c r="E23" s="3"/>
    </row>
    <row r="24" spans="1:10" s="6" customFormat="1" ht="21.75" hidden="1" customHeight="1" x14ac:dyDescent="0.25">
      <c r="A24" s="43" t="s">
        <v>23</v>
      </c>
      <c r="B24" s="44"/>
      <c r="C24" s="44"/>
      <c r="D24" s="44"/>
      <c r="E24" s="44"/>
      <c r="F24" s="44"/>
    </row>
    <row r="25" spans="1:10" s="6" customFormat="1" ht="13.9" hidden="1" x14ac:dyDescent="0.25">
      <c r="A25" s="11"/>
      <c r="B25" s="12"/>
      <c r="C25" s="12"/>
      <c r="D25" s="12"/>
      <c r="E25" s="12"/>
      <c r="F25" s="12"/>
    </row>
    <row r="26" spans="1:10" ht="27.6" hidden="1" x14ac:dyDescent="0.25">
      <c r="A26" s="7" t="s">
        <v>0</v>
      </c>
      <c r="B26" s="7" t="s">
        <v>24</v>
      </c>
      <c r="C26" s="13" t="s">
        <v>20</v>
      </c>
      <c r="D26" s="13" t="s">
        <v>21</v>
      </c>
      <c r="E26" s="13" t="s">
        <v>22</v>
      </c>
      <c r="F26" s="13" t="s">
        <v>18</v>
      </c>
    </row>
    <row r="27" spans="1:10" ht="13.9" hidden="1" x14ac:dyDescent="0.25">
      <c r="A27" s="4"/>
      <c r="B27" s="14"/>
      <c r="C27" s="15"/>
      <c r="D27" s="15"/>
      <c r="E27" s="19"/>
      <c r="F27" s="19"/>
      <c r="H27" s="5"/>
    </row>
    <row r="28" spans="1:10" ht="13.9" hidden="1" x14ac:dyDescent="0.25">
      <c r="A28" s="16"/>
      <c r="B28" s="18" t="s">
        <v>19</v>
      </c>
      <c r="C28" s="17"/>
      <c r="D28" s="17"/>
      <c r="E28" s="8"/>
      <c r="F28" s="20">
        <f>SUM(F27:F27)</f>
        <v>0</v>
      </c>
    </row>
    <row r="29" spans="1:10" x14ac:dyDescent="0.25">
      <c r="A29" s="2"/>
      <c r="B29" s="3"/>
      <c r="C29" s="2"/>
      <c r="D29" s="3"/>
      <c r="E29" s="3"/>
    </row>
    <row r="30" spans="1:10" x14ac:dyDescent="0.25">
      <c r="A30" s="43" t="s">
        <v>35</v>
      </c>
      <c r="B30" s="44"/>
      <c r="C30" s="44"/>
      <c r="D30" s="44"/>
      <c r="E30" s="44"/>
      <c r="F30" s="44"/>
    </row>
    <row r="31" spans="1:10" x14ac:dyDescent="0.25">
      <c r="A31" s="21"/>
      <c r="B31" s="22"/>
      <c r="C31" s="22"/>
      <c r="D31" s="22"/>
      <c r="E31" s="22"/>
      <c r="F31" s="22"/>
    </row>
    <row r="32" spans="1:10" ht="28.5" x14ac:dyDescent="0.25">
      <c r="A32" s="25" t="s">
        <v>0</v>
      </c>
      <c r="B32" s="25" t="s">
        <v>24</v>
      </c>
      <c r="C32" s="24" t="s">
        <v>26</v>
      </c>
      <c r="D32" s="24" t="s">
        <v>27</v>
      </c>
      <c r="E32" s="24" t="s">
        <v>22</v>
      </c>
      <c r="F32" s="24" t="s">
        <v>18</v>
      </c>
    </row>
    <row r="33" spans="1:6" x14ac:dyDescent="0.25">
      <c r="A33" s="4" t="s">
        <v>5</v>
      </c>
      <c r="B33" s="14" t="s">
        <v>30</v>
      </c>
      <c r="C33" s="15">
        <v>1</v>
      </c>
      <c r="D33" s="15">
        <v>2</v>
      </c>
      <c r="E33" s="37">
        <v>48459.08</v>
      </c>
      <c r="F33" s="23">
        <f>C33*E33</f>
        <v>48459.08</v>
      </c>
    </row>
    <row r="34" spans="1:6" x14ac:dyDescent="0.25">
      <c r="A34" s="4" t="s">
        <v>6</v>
      </c>
      <c r="B34" s="14" t="s">
        <v>28</v>
      </c>
      <c r="C34" s="15">
        <v>2</v>
      </c>
      <c r="D34" s="15">
        <v>2</v>
      </c>
      <c r="E34" s="37">
        <v>3500</v>
      </c>
      <c r="F34" s="23">
        <f>C34*D34*E34</f>
        <v>14000</v>
      </c>
    </row>
    <row r="35" spans="1:6" x14ac:dyDescent="0.25">
      <c r="A35" s="4" t="s">
        <v>7</v>
      </c>
      <c r="B35" s="1" t="s">
        <v>34</v>
      </c>
      <c r="C35" s="15">
        <v>1</v>
      </c>
      <c r="D35" s="36">
        <v>2</v>
      </c>
      <c r="E35" s="37">
        <v>5000</v>
      </c>
      <c r="F35" s="35">
        <f>C35*D35*E35</f>
        <v>10000</v>
      </c>
    </row>
    <row r="36" spans="1:6" x14ac:dyDescent="0.25">
      <c r="A36" s="4" t="s">
        <v>33</v>
      </c>
      <c r="B36" s="14" t="s">
        <v>29</v>
      </c>
      <c r="C36" s="15">
        <v>2</v>
      </c>
      <c r="D36" s="15">
        <v>2</v>
      </c>
      <c r="E36" s="37">
        <v>1200</v>
      </c>
      <c r="F36" s="23">
        <f>C36*D36*E36</f>
        <v>4800</v>
      </c>
    </row>
    <row r="37" spans="1:6" x14ac:dyDescent="0.25">
      <c r="A37" s="16"/>
      <c r="B37" s="18" t="s">
        <v>19</v>
      </c>
      <c r="C37" s="17"/>
      <c r="D37" s="17"/>
      <c r="E37" s="8"/>
      <c r="F37" s="33">
        <f>SUM(F33:F36)</f>
        <v>77259.08</v>
      </c>
    </row>
  </sheetData>
  <mergeCells count="26">
    <mergeCell ref="A30:F30"/>
    <mergeCell ref="A24:F24"/>
    <mergeCell ref="A17:F17"/>
    <mergeCell ref="E20:F20"/>
    <mergeCell ref="E21:F21"/>
    <mergeCell ref="E19:F19"/>
    <mergeCell ref="B8:D8"/>
    <mergeCell ref="E8:F8"/>
    <mergeCell ref="B9:D9"/>
    <mergeCell ref="E9:F9"/>
    <mergeCell ref="A1:F1"/>
    <mergeCell ref="A2:F2"/>
    <mergeCell ref="A3:F3"/>
    <mergeCell ref="A4:F4"/>
    <mergeCell ref="B6:D6"/>
    <mergeCell ref="E6:F6"/>
    <mergeCell ref="B7:D7"/>
    <mergeCell ref="E7:F7"/>
    <mergeCell ref="B13:D13"/>
    <mergeCell ref="B10:D10"/>
    <mergeCell ref="E10:F10"/>
    <mergeCell ref="E13:F13"/>
    <mergeCell ref="B11:D11"/>
    <mergeCell ref="E11:F11"/>
    <mergeCell ref="B12:D12"/>
    <mergeCell ref="E12:F12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Альпиндустрия-ПРО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aglushakov</dc:creator>
  <cp:lastModifiedBy>ВАЛДЫНЫЧ</cp:lastModifiedBy>
  <cp:lastPrinted>2025-10-17T14:01:01Z</cp:lastPrinted>
  <dcterms:created xsi:type="dcterms:W3CDTF">2018-10-17T09:50:53Z</dcterms:created>
  <dcterms:modified xsi:type="dcterms:W3CDTF">2026-07-10T15:22:22Z</dcterms:modified>
</cp:coreProperties>
</file>